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40" yWindow="-135" windowWidth="11100" windowHeight="6345"/>
  </bookViews>
  <sheets>
    <sheet name="Таблица" sheetId="1" r:id="rId1"/>
  </sheets>
  <definedNames>
    <definedName name="_xlnm._FilterDatabase" localSheetId="0" hidden="1">Таблица!$A$4:$M$89</definedName>
    <definedName name="_xlnm.Print_Titles" localSheetId="0">Таблица!$4:$4</definedName>
    <definedName name="_xlnm.Print_Area" localSheetId="0">Таблица!$A$1:$I$89</definedName>
  </definedNames>
  <calcPr calcId="124519"/>
</workbook>
</file>

<file path=xl/calcChain.xml><?xml version="1.0" encoding="utf-8"?>
<calcChain xmlns="http://schemas.openxmlformats.org/spreadsheetml/2006/main">
  <c r="I62" i="1"/>
  <c r="I41"/>
  <c r="F61"/>
  <c r="F86"/>
  <c r="I63"/>
  <c r="I60"/>
  <c r="F79"/>
  <c r="F74"/>
  <c r="F67"/>
  <c r="G61"/>
  <c r="F59"/>
  <c r="F53"/>
  <c r="F47"/>
  <c r="F41"/>
  <c r="G41"/>
  <c r="F35"/>
  <c r="G35"/>
  <c r="F31"/>
  <c r="G31"/>
  <c r="F26"/>
  <c r="G26"/>
  <c r="F22"/>
  <c r="G22"/>
  <c r="F19"/>
  <c r="G19"/>
  <c r="F13"/>
  <c r="G13"/>
  <c r="F11"/>
  <c r="F5"/>
  <c r="G5"/>
  <c r="G79"/>
  <c r="C41"/>
  <c r="C35"/>
  <c r="C26"/>
  <c r="C22"/>
  <c r="C13"/>
  <c r="C11"/>
  <c r="C5"/>
  <c r="I21"/>
  <c r="E21"/>
  <c r="I20"/>
  <c r="E20"/>
  <c r="H19"/>
  <c r="D19"/>
  <c r="C19"/>
  <c r="I46"/>
  <c r="E43"/>
  <c r="E69"/>
  <c r="H5"/>
  <c r="I10"/>
  <c r="E63"/>
  <c r="E64"/>
  <c r="E65"/>
  <c r="E66"/>
  <c r="E68"/>
  <c r="E70"/>
  <c r="E71"/>
  <c r="E72"/>
  <c r="E73"/>
  <c r="E75"/>
  <c r="E76"/>
  <c r="J76" s="1"/>
  <c r="E77"/>
  <c r="E78"/>
  <c r="E80"/>
  <c r="E81"/>
  <c r="E82"/>
  <c r="E83"/>
  <c r="E84"/>
  <c r="E85"/>
  <c r="E6"/>
  <c r="E7"/>
  <c r="E8"/>
  <c r="E9"/>
  <c r="E10"/>
  <c r="J10" s="1"/>
  <c r="E12"/>
  <c r="E14"/>
  <c r="E15"/>
  <c r="E16"/>
  <c r="E18"/>
  <c r="E23"/>
  <c r="E24"/>
  <c r="E25"/>
  <c r="E27"/>
  <c r="E28"/>
  <c r="E29"/>
  <c r="E30"/>
  <c r="E32"/>
  <c r="E33"/>
  <c r="E34"/>
  <c r="E36"/>
  <c r="E37"/>
  <c r="E38"/>
  <c r="E39"/>
  <c r="E40"/>
  <c r="E42"/>
  <c r="E44"/>
  <c r="E45"/>
  <c r="E46"/>
  <c r="J46" s="1"/>
  <c r="E48"/>
  <c r="E49"/>
  <c r="E50"/>
  <c r="E51"/>
  <c r="E52"/>
  <c r="E54"/>
  <c r="E55"/>
  <c r="E56"/>
  <c r="E57"/>
  <c r="E58"/>
  <c r="E60"/>
  <c r="I19" l="1"/>
  <c r="E19"/>
  <c r="J20"/>
  <c r="J21"/>
  <c r="J19"/>
  <c r="C31"/>
  <c r="D5"/>
  <c r="H79"/>
  <c r="H59" l="1"/>
  <c r="G59"/>
  <c r="D59"/>
  <c r="C59"/>
  <c r="J60"/>
  <c r="I58"/>
  <c r="J58" s="1"/>
  <c r="I56"/>
  <c r="J56" s="1"/>
  <c r="I49"/>
  <c r="J49" s="1"/>
  <c r="I55"/>
  <c r="J55" s="1"/>
  <c r="H41"/>
  <c r="D41"/>
  <c r="I9"/>
  <c r="J9" s="1"/>
  <c r="I8"/>
  <c r="J8" s="1"/>
  <c r="I6"/>
  <c r="J6" s="1"/>
  <c r="J63"/>
  <c r="I71"/>
  <c r="J71" s="1"/>
  <c r="C61"/>
  <c r="D74"/>
  <c r="G74"/>
  <c r="H74"/>
  <c r="C74"/>
  <c r="I75"/>
  <c r="J75" s="1"/>
  <c r="C47"/>
  <c r="I51"/>
  <c r="J51" s="1"/>
  <c r="C17"/>
  <c r="I36"/>
  <c r="J36" s="1"/>
  <c r="I33"/>
  <c r="J33" s="1"/>
  <c r="I66"/>
  <c r="J66" s="1"/>
  <c r="I73"/>
  <c r="J73" s="1"/>
  <c r="I57"/>
  <c r="J57" s="1"/>
  <c r="I50"/>
  <c r="J50" s="1"/>
  <c r="I52"/>
  <c r="J52" s="1"/>
  <c r="I40"/>
  <c r="J40" s="1"/>
  <c r="D35"/>
  <c r="H35"/>
  <c r="D13"/>
  <c r="H13"/>
  <c r="D17"/>
  <c r="E17" s="1"/>
  <c r="G17"/>
  <c r="H17"/>
  <c r="I68"/>
  <c r="J68" s="1"/>
  <c r="D67"/>
  <c r="G67"/>
  <c r="H67"/>
  <c r="C67"/>
  <c r="D61"/>
  <c r="H61"/>
  <c r="D53"/>
  <c r="G53"/>
  <c r="H53"/>
  <c r="C53"/>
  <c r="I27"/>
  <c r="J27" s="1"/>
  <c r="D26"/>
  <c r="H26"/>
  <c r="I65"/>
  <c r="J65" s="1"/>
  <c r="I64"/>
  <c r="J64" s="1"/>
  <c r="E62"/>
  <c r="I44"/>
  <c r="J44" s="1"/>
  <c r="I78"/>
  <c r="J78" s="1"/>
  <c r="D11"/>
  <c r="D86" s="1"/>
  <c r="G11"/>
  <c r="H11"/>
  <c r="I12"/>
  <c r="J12" s="1"/>
  <c r="I42"/>
  <c r="J42" s="1"/>
  <c r="I43"/>
  <c r="J43" s="1"/>
  <c r="I45"/>
  <c r="J45" s="1"/>
  <c r="I54"/>
  <c r="D47"/>
  <c r="G47"/>
  <c r="H47"/>
  <c r="I48"/>
  <c r="J48" s="1"/>
  <c r="I14"/>
  <c r="J14" s="1"/>
  <c r="I16"/>
  <c r="J16" s="1"/>
  <c r="I15"/>
  <c r="H31"/>
  <c r="D31"/>
  <c r="E31" s="1"/>
  <c r="I32"/>
  <c r="J32" s="1"/>
  <c r="I34"/>
  <c r="J34" s="1"/>
  <c r="I70"/>
  <c r="J70" s="1"/>
  <c r="I72"/>
  <c r="J72" s="1"/>
  <c r="D22"/>
  <c r="E22" s="1"/>
  <c r="H22"/>
  <c r="I23"/>
  <c r="J23" s="1"/>
  <c r="I24"/>
  <c r="J24" s="1"/>
  <c r="I25"/>
  <c r="J25" s="1"/>
  <c r="I18"/>
  <c r="J18" s="1"/>
  <c r="I37"/>
  <c r="J37" s="1"/>
  <c r="I38"/>
  <c r="J38" s="1"/>
  <c r="I39"/>
  <c r="J39" s="1"/>
  <c r="I28"/>
  <c r="J28" s="1"/>
  <c r="I29"/>
  <c r="J29" s="1"/>
  <c r="I30"/>
  <c r="J30" s="1"/>
  <c r="I7"/>
  <c r="J7" s="1"/>
  <c r="I77"/>
  <c r="J77" s="1"/>
  <c r="C79"/>
  <c r="D79"/>
  <c r="I80"/>
  <c r="J80" s="1"/>
  <c r="I81"/>
  <c r="J81" s="1"/>
  <c r="I82"/>
  <c r="J82" s="1"/>
  <c r="I83"/>
  <c r="J83" s="1"/>
  <c r="I84"/>
  <c r="J84" s="1"/>
  <c r="I85"/>
  <c r="J85" s="1"/>
  <c r="I5"/>
  <c r="I74" l="1"/>
  <c r="G86"/>
  <c r="H86"/>
  <c r="C86"/>
  <c r="E5"/>
  <c r="E79"/>
  <c r="E61"/>
  <c r="E47"/>
  <c r="J62"/>
  <c r="E74"/>
  <c r="J74" s="1"/>
  <c r="E11"/>
  <c r="I13"/>
  <c r="J15"/>
  <c r="E26"/>
  <c r="E67"/>
  <c r="E13"/>
  <c r="E35"/>
  <c r="E41"/>
  <c r="E59"/>
  <c r="I53"/>
  <c r="J54"/>
  <c r="E53"/>
  <c r="I79"/>
  <c r="I22"/>
  <c r="J22" s="1"/>
  <c r="I61"/>
  <c r="I67"/>
  <c r="I26"/>
  <c r="I11"/>
  <c r="I35"/>
  <c r="I59"/>
  <c r="I31"/>
  <c r="J31" s="1"/>
  <c r="I17"/>
  <c r="I47"/>
  <c r="J47" s="1"/>
  <c r="J5"/>
  <c r="I86" l="1"/>
  <c r="E86"/>
  <c r="J17"/>
  <c r="J61"/>
  <c r="J59"/>
  <c r="J11"/>
  <c r="J67"/>
  <c r="J35"/>
  <c r="J26"/>
  <c r="J41"/>
  <c r="J79"/>
  <c r="J53"/>
  <c r="J13"/>
  <c r="J86" l="1"/>
  <c r="K86" s="1"/>
</calcChain>
</file>

<file path=xl/sharedStrings.xml><?xml version="1.0" encoding="utf-8"?>
<sst xmlns="http://schemas.openxmlformats.org/spreadsheetml/2006/main" count="155" uniqueCount="112">
  <si>
    <t>Наименование</t>
  </si>
  <si>
    <t>Дошкольное образование</t>
  </si>
  <si>
    <t xml:space="preserve">Общее образование </t>
  </si>
  <si>
    <t>ВСЕГО РАСХОДОВ</t>
  </si>
  <si>
    <t>тыс.руб.</t>
  </si>
  <si>
    <t>0707</t>
  </si>
  <si>
    <t>1001</t>
  </si>
  <si>
    <t>ИТОГО</t>
  </si>
  <si>
    <t xml:space="preserve">Код </t>
  </si>
  <si>
    <t>5=4-3</t>
  </si>
  <si>
    <t>Волжского района</t>
  </si>
  <si>
    <t>Кировского района</t>
  </si>
  <si>
    <t>Фрунзенского района</t>
  </si>
  <si>
    <t>Октябрьского района</t>
  </si>
  <si>
    <t>Заводского района</t>
  </si>
  <si>
    <t>Ленинского района</t>
  </si>
  <si>
    <t>0106</t>
  </si>
  <si>
    <t>Резервные фонды</t>
  </si>
  <si>
    <t>Коммунальное хозяйство</t>
  </si>
  <si>
    <t>0103</t>
  </si>
  <si>
    <t>0104</t>
  </si>
  <si>
    <t>0107</t>
  </si>
  <si>
    <t>Обеспечение проведения выборов и референдумов</t>
  </si>
  <si>
    <t>Другие общегосударственные вопросы</t>
  </si>
  <si>
    <t>0408</t>
  </si>
  <si>
    <t>Транспорт</t>
  </si>
  <si>
    <t>Другие вопросы в области национальной экономики</t>
  </si>
  <si>
    <t>Другие вопросы в области жилищно-коммунального хозяйства</t>
  </si>
  <si>
    <t>0709</t>
  </si>
  <si>
    <t>Другие вопросы в области образования</t>
  </si>
  <si>
    <t>0502</t>
  </si>
  <si>
    <t>0501</t>
  </si>
  <si>
    <t>Жилищное хозяйство</t>
  </si>
  <si>
    <t>0309</t>
  </si>
  <si>
    <t>0701</t>
  </si>
  <si>
    <t>0702</t>
  </si>
  <si>
    <t>0801</t>
  </si>
  <si>
    <t>Культура</t>
  </si>
  <si>
    <t>Молодежная политика и оздоровление детей</t>
  </si>
  <si>
    <t>Пенсионное обеспечение</t>
  </si>
  <si>
    <t>1003</t>
  </si>
  <si>
    <t>Социальное обеспечение населения</t>
  </si>
  <si>
    <t>1006</t>
  </si>
  <si>
    <t>Другие вопросы в области социальной политики</t>
  </si>
  <si>
    <t>Отклонения</t>
  </si>
  <si>
    <t>Мобилизационная подготовка экономики</t>
  </si>
  <si>
    <t>0102</t>
  </si>
  <si>
    <t xml:space="preserve">Другие общегосударственные вопросы </t>
  </si>
  <si>
    <t>0204</t>
  </si>
  <si>
    <t>0412</t>
  </si>
  <si>
    <t>0503</t>
  </si>
  <si>
    <t>Благоустройство</t>
  </si>
  <si>
    <t>0111</t>
  </si>
  <si>
    <t>0505</t>
  </si>
  <si>
    <t>1004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</si>
  <si>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</si>
  <si>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Защита населения и территорий от  чрезвычайных ситуаций природного и техногенного характера, гражданская оборона</t>
  </si>
  <si>
    <t>АДМИНИСТРАЦИЯ МУНИЦИПАЛЬНОГО ОБРАЗОВАНИЯ "ГОРОД САРАТОВ"</t>
  </si>
  <si>
    <t>АДМИНИСТРАЦИИ МУНИЦИПАЛЬНОГО ОБРАЗОВАНИЯ "ГОРОД САРАТОВ" :</t>
  </si>
  <si>
    <t>Охрана семьи и детства</t>
  </si>
  <si>
    <t>0705</t>
  </si>
  <si>
    <t>Профессиональная подготовка, переподготовка и повышение квалификации</t>
  </si>
  <si>
    <t>Резервный фонд</t>
  </si>
  <si>
    <t>САРАТОВСКАЯ ГОРОДСКАЯ ДУМА</t>
  </si>
  <si>
    <t>УПРАВЛЕНИЕ ПО ИНЖЕНЕРНОЙ ЗАЩИТЕ АДМИНИСТРАЦИИ МУНИЦИПАЛЬНОГО ОБРАЗОВАНИЯ "ГОРОД САРАТОВ"</t>
  </si>
  <si>
    <t xml:space="preserve">КОМИТЕТ ПО ФИНАНСАМ АДМИНИСТРАЦИИ МУНИЦИПАЛЬНОГО ОБРАЗОВАНИЯ "ГОРОД САРАТОВ" </t>
  </si>
  <si>
    <t>КОМИТЕТ ПО ЖИЛИЩНО-КОММУНАЛЬНОМУ ХОЗЯЙСТВУ АДМИНИСТРАЦИИ МУНИЦИПАЛЬНОГО ОБРАЗОВАНИЯ "ГОРОД САРАТОВ"</t>
  </si>
  <si>
    <t>КОМИТЕТ ПО ОБРАЗОВАНИЮ АДМИНИСТРАЦИИ МУНИЦИПАЛЬНОГО ОБРАЗОВАНИЯ "ГОРОД САРАТОВ"</t>
  </si>
  <si>
    <t>КОМИТЕТ ЗДРАВООХРАНЕНИЯ АДМИНИСТРАЦИИ МУНИЦИПАЛЬНОГО ОБРАЗОВАНИЯ "ГОРОД САРАТОВ"</t>
  </si>
  <si>
    <t>УПРАВЛЕНИЕ ПО КУЛЬТУРЕ АДМИНИСТРАЦИИ МУНИЦИПАЛЬНОГО ОБРАЗОВАНИЯ "ГОРОД САРАТОВ"</t>
  </si>
  <si>
    <t>КОМИТЕТ ПО УПРАВЛЕНИЮ ИМУЩЕСТВОМ ГОРОДА САРАТОВА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</si>
  <si>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</si>
  <si>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ЗАЩИТЫ НАСЕЛЕНИЯ И ТЕРРИТОРИЙ ГОРОДА ОТ ЧРЕЗВЫЧАЙНЫХ СИТУАЦИЙ АДМИНИСТРАЦИИ МУНИЦИПАЛЬНОГО ОБРАЗОВАНИЯ "ГОРОД САРАТОВ"</t>
  </si>
  <si>
    <t>ИЗБИРАТЕЛЬНАЯ КОМИССИЯ МУНИЦИПАЛЬНОГО ОБРАЗОВАНИЯ "ГОРОД САРАТОВ"</t>
  </si>
  <si>
    <t>0113</t>
  </si>
  <si>
    <t>1301</t>
  </si>
  <si>
    <t>0909</t>
  </si>
  <si>
    <t>0804</t>
  </si>
  <si>
    <t>0401</t>
  </si>
  <si>
    <t>1101</t>
  </si>
  <si>
    <t xml:space="preserve">Физическая культура </t>
  </si>
  <si>
    <t>1102</t>
  </si>
  <si>
    <t>Массовый спорт</t>
  </si>
  <si>
    <t>1105</t>
  </si>
  <si>
    <t>Другие вопросы в области физической культуры и спорта</t>
  </si>
  <si>
    <t>Обслуживание государственного внутреннего и муниципального долга</t>
  </si>
  <si>
    <t>Другие вопросы в области здравоохранения</t>
  </si>
  <si>
    <t>Другие вопросы в области культуры, кинематографии</t>
  </si>
  <si>
    <t>0406</t>
  </si>
  <si>
    <t>Водное хозяйство</t>
  </si>
  <si>
    <t>Функционирование высшего должностного лица субъекта Российской Федерации и муниципального образования</t>
  </si>
  <si>
    <t>УПРАВЛЕНИЕ ПО ТРУДУ И СОЦИАЛЬНОМУ РАЗВИТИЮ АДМИНИСТРАЦИИ МУНИЦИПАЛЬНОГО ОБРАЗОВАНИЯ "ГОРОД САРАТОВ"</t>
  </si>
  <si>
    <t>0602</t>
  </si>
  <si>
    <t>Сбор, удаление отходов и очистка сточных вод</t>
  </si>
  <si>
    <t>КОМИТЕТ ДОРОЖНОГО ХОЗЯЙСТВА, БЛАГОУСТРОЙСТВА И ТРАНСПОРТА АДМИНИСТРАЦИИ МУНИЦИПАЛЬНОГО ОБРАЗОВАНИЯ "ГОРОД САРАТОВ"</t>
  </si>
  <si>
    <t>0409</t>
  </si>
  <si>
    <t>Дорожное хозяйство (дорожные фонды)</t>
  </si>
  <si>
    <t>КОМИТЕТ ПО ГРАДОСТРОИТЕЛЬНОЙ ПОЛИТИКЕ, АРХИТЕКТУРЕ И КАПИТАЛЬНОМУ СТРОИТЕЛЬСТВУ АДМИНИСТРАЦИИ МУНИЦИПАЛЬНОГО ОБРАЗОВАНИЯ "ГОРОД САРАТОВ"</t>
  </si>
  <si>
    <t>КОНТРОЛЬНО-СЧЕТНАЯ ПАЛАТА МУНИЦИПАЛЬНОГО ОБРАЗОВАНИЯ "ГОРОД САРАТОВ"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</si>
  <si>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</si>
  <si>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УПРАВЛЕНИЕ ПО ФИЗИЧЕСКОЙ КУЛЬТУРЕ  И СПОРТУ АДМИНИСТРАЦИИ МУНИЦИПАЛЬНОГО ОБРАЗОВАНИЯ "ГОРОД САРАТОВ"</t>
  </si>
  <si>
    <t xml:space="preserve">И.о. председателя комитета по финансам                    </t>
  </si>
  <si>
    <t>А.C. Струков</t>
  </si>
  <si>
    <t>администрации муниципального образования «Город Саратов»</t>
  </si>
  <si>
    <t xml:space="preserve">Уточненные бюджетные назначения  </t>
  </si>
  <si>
    <t>Общеэкономические вопросы</t>
  </si>
  <si>
    <t>Анализ уточненных бюджетных назначений бюджета муниципального образования «Город Саратов» по главным распорядителям бюджетных средств
 за 1 квартал 2016 года</t>
  </si>
  <si>
    <t>0405</t>
  </si>
  <si>
    <t>Сельское хозяйство и рыболовство</t>
  </si>
  <si>
    <t>Бюджетные назначения по решению СГД от 17.03.2016
№ 57-609</t>
  </si>
  <si>
    <t>Субвенции</t>
  </si>
  <si>
    <t>Перемещение в соответствии со ст. 217 БК РФ</t>
  </si>
</sst>
</file>

<file path=xl/styles.xml><?xml version="1.0" encoding="utf-8"?>
<styleSheet xmlns="http://schemas.openxmlformats.org/spreadsheetml/2006/main">
  <numFmts count="3">
    <numFmt numFmtId="164" formatCode="#,##0.0_р_.;[Red]\-#,##0.0_р_."/>
    <numFmt numFmtId="165" formatCode="#,##0.0"/>
    <numFmt numFmtId="166" formatCode="#,##0.0_ ;[Red]\-#,##0.0\ "/>
  </numFmts>
  <fonts count="1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14"/>
      <name val="Times New Roman CYR"/>
      <charset val="204"/>
    </font>
    <font>
      <sz val="14"/>
      <color rgb="FFFF0000"/>
      <name val="Times New Roman CYR"/>
      <charset val="204"/>
    </font>
    <font>
      <sz val="14"/>
      <color theme="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08">
    <xf numFmtId="0" fontId="0" fillId="0" borderId="0" xfId="0"/>
    <xf numFmtId="49" fontId="1" fillId="0" borderId="0" xfId="0" applyNumberFormat="1" applyFont="1" applyFill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/>
    <xf numFmtId="49" fontId="5" fillId="0" borderId="0" xfId="0" applyNumberFormat="1" applyFont="1" applyFill="1"/>
    <xf numFmtId="0" fontId="0" fillId="0" borderId="0" xfId="0" applyFont="1" applyFill="1"/>
    <xf numFmtId="164" fontId="0" fillId="0" borderId="0" xfId="0" applyNumberFormat="1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/>
    <xf numFmtId="2" fontId="0" fillId="0" borderId="0" xfId="0" applyNumberFormat="1" applyFont="1" applyFill="1"/>
    <xf numFmtId="4" fontId="0" fillId="0" borderId="0" xfId="0" applyNumberFormat="1" applyFont="1" applyFill="1"/>
    <xf numFmtId="165" fontId="0" fillId="0" borderId="0" xfId="0" applyNumberFormat="1" applyFont="1" applyFill="1" applyAlignment="1" applyProtection="1">
      <alignment horizontal="centerContinuous"/>
      <protection hidden="1"/>
    </xf>
    <xf numFmtId="165" fontId="2" fillId="0" borderId="0" xfId="0" applyNumberFormat="1" applyFont="1" applyFill="1" applyAlignment="1" applyProtection="1">
      <alignment horizontal="centerContinuous" wrapText="1" shrinkToFit="1"/>
      <protection hidden="1"/>
    </xf>
    <xf numFmtId="165" fontId="2" fillId="0" borderId="0" xfId="0" applyNumberFormat="1" applyFont="1" applyFill="1" applyAlignment="1" applyProtection="1">
      <alignment horizontal="center" wrapText="1" shrinkToFit="1"/>
      <protection hidden="1"/>
    </xf>
    <xf numFmtId="165" fontId="1" fillId="0" borderId="0" xfId="0" applyNumberFormat="1" applyFont="1" applyFill="1" applyProtection="1">
      <protection hidden="1"/>
    </xf>
    <xf numFmtId="165" fontId="0" fillId="0" borderId="0" xfId="0" applyNumberFormat="1" applyFont="1" applyFill="1" applyProtection="1">
      <protection hidden="1"/>
    </xf>
    <xf numFmtId="165" fontId="5" fillId="0" borderId="0" xfId="0" applyNumberFormat="1" applyFont="1" applyFill="1" applyProtection="1">
      <protection hidden="1"/>
    </xf>
    <xf numFmtId="165" fontId="4" fillId="0" borderId="0" xfId="0" applyNumberFormat="1" applyFont="1" applyFill="1" applyProtection="1">
      <protection hidden="1"/>
    </xf>
    <xf numFmtId="1" fontId="0" fillId="0" borderId="0" xfId="0" applyNumberFormat="1" applyFont="1" applyFill="1"/>
    <xf numFmtId="1" fontId="0" fillId="0" borderId="0" xfId="0" applyNumberFormat="1" applyFont="1" applyFill="1" applyAlignment="1">
      <alignment horizontal="center"/>
    </xf>
    <xf numFmtId="2" fontId="1" fillId="4" borderId="0" xfId="0" applyNumberFormat="1" applyFont="1" applyFill="1" applyBorder="1" applyAlignment="1">
      <alignment horizontal="right"/>
    </xf>
    <xf numFmtId="2" fontId="1" fillId="4" borderId="0" xfId="0" applyNumberFormat="1" applyFont="1" applyFill="1" applyBorder="1" applyAlignment="1">
      <alignment wrapText="1" shrinkToFit="1"/>
    </xf>
    <xf numFmtId="165" fontId="1" fillId="4" borderId="0" xfId="0" applyNumberFormat="1" applyFont="1" applyFill="1" applyBorder="1" applyProtection="1">
      <protection hidden="1"/>
    </xf>
    <xf numFmtId="2" fontId="0" fillId="4" borderId="0" xfId="0" applyNumberFormat="1" applyFont="1" applyFill="1"/>
    <xf numFmtId="0" fontId="0" fillId="4" borderId="0" xfId="0" applyFont="1" applyFill="1"/>
    <xf numFmtId="49" fontId="2" fillId="0" borderId="0" xfId="0" applyNumberFormat="1" applyFont="1" applyFill="1" applyAlignment="1">
      <alignment horizontal="centerContinuous" vertical="center" wrapText="1" shrinkToFit="1"/>
    </xf>
    <xf numFmtId="1" fontId="8" fillId="0" borderId="1" xfId="0" applyNumberFormat="1" applyFont="1" applyFill="1" applyBorder="1" applyAlignment="1">
      <alignment horizontal="center" vertical="center" wrapText="1" shrinkToFit="1"/>
    </xf>
    <xf numFmtId="1" fontId="8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2" borderId="1" xfId="0" applyNumberFormat="1" applyFont="1" applyFill="1" applyBorder="1" applyAlignment="1">
      <alignment vertical="top" wrapText="1" shrinkToFit="1"/>
    </xf>
    <xf numFmtId="49" fontId="8" fillId="3" borderId="1" xfId="0" applyNumberFormat="1" applyFont="1" applyFill="1" applyBorder="1" applyAlignment="1">
      <alignment vertical="top" wrapText="1" shrinkToFit="1"/>
    </xf>
    <xf numFmtId="49" fontId="8" fillId="0" borderId="1" xfId="0" applyNumberFormat="1" applyFont="1" applyFill="1" applyBorder="1" applyAlignment="1">
      <alignment horizontal="left" vertical="top" wrapText="1" shrinkToFit="1"/>
    </xf>
    <xf numFmtId="49" fontId="8" fillId="0" borderId="1" xfId="0" applyNumberFormat="1" applyFont="1" applyFill="1" applyBorder="1" applyAlignment="1">
      <alignment vertical="top" wrapText="1" shrinkToFit="1"/>
    </xf>
    <xf numFmtId="49" fontId="8" fillId="4" borderId="1" xfId="0" applyNumberFormat="1" applyFont="1" applyFill="1" applyBorder="1" applyAlignment="1">
      <alignment vertical="top" wrapText="1" shrinkToFit="1"/>
    </xf>
    <xf numFmtId="0" fontId="8" fillId="0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vertical="top" wrapText="1" shrinkToFit="1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165" fontId="1" fillId="0" borderId="0" xfId="0" applyNumberFormat="1" applyFont="1" applyFill="1" applyBorder="1" applyProtection="1">
      <protection hidden="1"/>
    </xf>
    <xf numFmtId="165" fontId="1" fillId="0" borderId="0" xfId="0" applyNumberFormat="1" applyFont="1" applyFill="1" applyAlignment="1" applyProtection="1">
      <alignment horizontal="right"/>
      <protection hidden="1"/>
    </xf>
    <xf numFmtId="1" fontId="8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vertical="top" wrapText="1" shrinkToFit="1"/>
    </xf>
    <xf numFmtId="49" fontId="8" fillId="2" borderId="1" xfId="0" applyNumberFormat="1" applyFont="1" applyFill="1" applyBorder="1" applyAlignment="1">
      <alignment horizontal="center" vertical="top"/>
    </xf>
    <xf numFmtId="49" fontId="8" fillId="4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center" vertical="top"/>
    </xf>
    <xf numFmtId="49" fontId="8" fillId="5" borderId="1" xfId="0" applyNumberFormat="1" applyFont="1" applyFill="1" applyBorder="1" applyAlignment="1">
      <alignment horizontal="center" vertical="top"/>
    </xf>
    <xf numFmtId="4" fontId="8" fillId="2" borderId="1" xfId="0" applyNumberFormat="1" applyFont="1" applyFill="1" applyBorder="1" applyAlignment="1">
      <alignment horizontal="center" vertical="top"/>
    </xf>
    <xf numFmtId="2" fontId="8" fillId="2" borderId="1" xfId="0" applyNumberFormat="1" applyFont="1" applyFill="1" applyBorder="1" applyAlignment="1">
      <alignment horizontal="center" vertical="top"/>
    </xf>
    <xf numFmtId="166" fontId="8" fillId="2" borderId="1" xfId="0" applyNumberFormat="1" applyFont="1" applyFill="1" applyBorder="1" applyProtection="1">
      <protection hidden="1"/>
    </xf>
    <xf numFmtId="166" fontId="8" fillId="0" borderId="1" xfId="30" applyNumberFormat="1" applyFont="1" applyFill="1" applyBorder="1" applyAlignment="1" applyProtection="1">
      <protection hidden="1"/>
    </xf>
    <xf numFmtId="166" fontId="8" fillId="0" borderId="1" xfId="4" applyNumberFormat="1" applyFont="1" applyFill="1" applyBorder="1" applyAlignment="1" applyProtection="1">
      <protection hidden="1"/>
    </xf>
    <xf numFmtId="166" fontId="8" fillId="3" borderId="1" xfId="0" applyNumberFormat="1" applyFont="1" applyFill="1" applyBorder="1" applyProtection="1">
      <protection hidden="1"/>
    </xf>
    <xf numFmtId="166" fontId="8" fillId="0" borderId="1" xfId="0" applyNumberFormat="1" applyFont="1" applyFill="1" applyBorder="1" applyProtection="1">
      <protection hidden="1"/>
    </xf>
    <xf numFmtId="166" fontId="8" fillId="0" borderId="1" xfId="31" applyNumberFormat="1" applyFont="1" applyFill="1" applyBorder="1" applyAlignment="1" applyProtection="1">
      <protection hidden="1"/>
    </xf>
    <xf numFmtId="166" fontId="8" fillId="0" borderId="1" xfId="6" applyNumberFormat="1" applyFont="1" applyFill="1" applyBorder="1" applyAlignment="1" applyProtection="1">
      <protection hidden="1"/>
    </xf>
    <xf numFmtId="166" fontId="8" fillId="0" borderId="1" xfId="32" applyNumberFormat="1" applyFont="1" applyFill="1" applyBorder="1" applyAlignment="1" applyProtection="1">
      <protection hidden="1"/>
    </xf>
    <xf numFmtId="166" fontId="8" fillId="0" borderId="1" xfId="7" applyNumberFormat="1" applyFont="1" applyFill="1" applyBorder="1" applyAlignment="1" applyProtection="1">
      <protection hidden="1"/>
    </xf>
    <xf numFmtId="166" fontId="8" fillId="0" borderId="1" xfId="33" applyNumberFormat="1" applyFont="1" applyFill="1" applyBorder="1" applyAlignment="1" applyProtection="1">
      <protection hidden="1"/>
    </xf>
    <xf numFmtId="166" fontId="8" fillId="0" borderId="1" xfId="8" applyNumberFormat="1" applyFont="1" applyFill="1" applyBorder="1" applyAlignment="1" applyProtection="1">
      <protection hidden="1"/>
    </xf>
    <xf numFmtId="166" fontId="8" fillId="0" borderId="1" xfId="34" applyNumberFormat="1" applyFont="1" applyFill="1" applyBorder="1" applyAlignment="1" applyProtection="1">
      <protection hidden="1"/>
    </xf>
    <xf numFmtId="166" fontId="8" fillId="0" borderId="1" xfId="9" applyNumberFormat="1" applyFont="1" applyFill="1" applyBorder="1" applyAlignment="1" applyProtection="1">
      <protection hidden="1"/>
    </xf>
    <xf numFmtId="166" fontId="8" fillId="0" borderId="1" xfId="35" applyNumberFormat="1" applyFont="1" applyFill="1" applyBorder="1" applyAlignment="1" applyProtection="1">
      <protection hidden="1"/>
    </xf>
    <xf numFmtId="166" fontId="8" fillId="0" borderId="1" xfId="10" applyNumberFormat="1" applyFont="1" applyFill="1" applyBorder="1" applyAlignment="1" applyProtection="1">
      <protection hidden="1"/>
    </xf>
    <xf numFmtId="166" fontId="8" fillId="0" borderId="1" xfId="36" applyNumberFormat="1" applyFont="1" applyFill="1" applyBorder="1" applyAlignment="1" applyProtection="1">
      <protection hidden="1"/>
    </xf>
    <xf numFmtId="166" fontId="8" fillId="0" borderId="1" xfId="11" applyNumberFormat="1" applyFont="1" applyFill="1" applyBorder="1" applyAlignment="1" applyProtection="1">
      <protection hidden="1"/>
    </xf>
    <xf numFmtId="166" fontId="8" fillId="4" borderId="1" xfId="0" applyNumberFormat="1" applyFont="1" applyFill="1" applyBorder="1" applyProtection="1">
      <protection hidden="1"/>
    </xf>
    <xf numFmtId="166" fontId="8" fillId="0" borderId="1" xfId="37" applyNumberFormat="1" applyFont="1" applyFill="1" applyBorder="1" applyAlignment="1" applyProtection="1">
      <protection hidden="1"/>
    </xf>
    <xf numFmtId="166" fontId="8" fillId="0" borderId="1" xfId="12" applyNumberFormat="1" applyFont="1" applyFill="1" applyBorder="1" applyAlignment="1" applyProtection="1">
      <protection hidden="1"/>
    </xf>
    <xf numFmtId="166" fontId="8" fillId="0" borderId="1" xfId="38" applyNumberFormat="1" applyFont="1" applyFill="1" applyBorder="1" applyAlignment="1" applyProtection="1">
      <protection hidden="1"/>
    </xf>
    <xf numFmtId="166" fontId="8" fillId="0" borderId="1" xfId="13" applyNumberFormat="1" applyFont="1" applyFill="1" applyBorder="1" applyAlignment="1" applyProtection="1">
      <protection hidden="1"/>
    </xf>
    <xf numFmtId="166" fontId="8" fillId="0" borderId="1" xfId="39" applyNumberFormat="1" applyFont="1" applyFill="1" applyBorder="1" applyAlignment="1" applyProtection="1">
      <protection hidden="1"/>
    </xf>
    <xf numFmtId="166" fontId="8" fillId="0" borderId="1" xfId="14" applyNumberFormat="1" applyFont="1" applyFill="1" applyBorder="1" applyAlignment="1" applyProtection="1">
      <protection hidden="1"/>
    </xf>
    <xf numFmtId="166" fontId="9" fillId="0" borderId="1" xfId="0" quotePrefix="1" applyNumberFormat="1" applyFont="1" applyFill="1" applyBorder="1" applyAlignment="1" applyProtection="1">
      <alignment horizontal="right"/>
      <protection hidden="1"/>
    </xf>
    <xf numFmtId="166" fontId="8" fillId="0" borderId="1" xfId="40" applyNumberFormat="1" applyFont="1" applyFill="1" applyBorder="1" applyAlignment="1" applyProtection="1">
      <protection hidden="1"/>
    </xf>
    <xf numFmtId="166" fontId="8" fillId="0" borderId="1" xfId="15" applyNumberFormat="1" applyFont="1" applyFill="1" applyBorder="1" applyAlignment="1" applyProtection="1">
      <protection hidden="1"/>
    </xf>
    <xf numFmtId="166" fontId="8" fillId="0" borderId="1" xfId="41" applyNumberFormat="1" applyFont="1" applyFill="1" applyBorder="1" applyAlignment="1" applyProtection="1">
      <protection hidden="1"/>
    </xf>
    <xf numFmtId="166" fontId="8" fillId="0" borderId="1" xfId="16" applyNumberFormat="1" applyFont="1" applyFill="1" applyBorder="1" applyAlignment="1" applyProtection="1">
      <protection hidden="1"/>
    </xf>
    <xf numFmtId="166" fontId="8" fillId="0" borderId="1" xfId="17" applyNumberFormat="1" applyFont="1" applyFill="1" applyBorder="1" applyAlignment="1" applyProtection="1">
      <protection hidden="1"/>
    </xf>
    <xf numFmtId="166" fontId="8" fillId="5" borderId="1" xfId="0" applyNumberFormat="1" applyFont="1" applyFill="1" applyBorder="1" applyProtection="1">
      <protection hidden="1"/>
    </xf>
    <xf numFmtId="166" fontId="8" fillId="0" borderId="1" xfId="18" applyNumberFormat="1" applyFont="1" applyFill="1" applyBorder="1" applyAlignment="1" applyProtection="1">
      <protection hidden="1"/>
    </xf>
    <xf numFmtId="166" fontId="8" fillId="0" borderId="1" xfId="42" applyNumberFormat="1" applyFont="1" applyFill="1" applyBorder="1" applyAlignment="1" applyProtection="1">
      <protection hidden="1"/>
    </xf>
    <xf numFmtId="166" fontId="8" fillId="0" borderId="1" xfId="19" applyNumberFormat="1" applyFont="1" applyFill="1" applyBorder="1" applyAlignment="1" applyProtection="1">
      <protection hidden="1"/>
    </xf>
    <xf numFmtId="166" fontId="8" fillId="0" borderId="1" xfId="20" applyNumberFormat="1" applyFont="1" applyFill="1" applyBorder="1" applyAlignment="1" applyProtection="1">
      <protection hidden="1"/>
    </xf>
    <xf numFmtId="166" fontId="8" fillId="0" borderId="1" xfId="43" applyNumberFormat="1" applyFont="1" applyFill="1" applyBorder="1" applyAlignment="1" applyProtection="1">
      <protection hidden="1"/>
    </xf>
    <xf numFmtId="166" fontId="8" fillId="0" borderId="1" xfId="21" applyNumberFormat="1" applyFont="1" applyFill="1" applyBorder="1" applyAlignment="1" applyProtection="1">
      <protection hidden="1"/>
    </xf>
    <xf numFmtId="166" fontId="8" fillId="0" borderId="1" xfId="44" applyNumberFormat="1" applyFont="1" applyFill="1" applyBorder="1" applyAlignment="1" applyProtection="1">
      <protection hidden="1"/>
    </xf>
    <xf numFmtId="166" fontId="8" fillId="0" borderId="1" xfId="22" applyNumberFormat="1" applyFont="1" applyFill="1" applyBorder="1" applyAlignment="1" applyProtection="1">
      <protection hidden="1"/>
    </xf>
    <xf numFmtId="166" fontId="8" fillId="0" borderId="1" xfId="45" applyNumberFormat="1" applyFont="1" applyFill="1" applyBorder="1" applyAlignment="1" applyProtection="1">
      <protection hidden="1"/>
    </xf>
    <xf numFmtId="166" fontId="8" fillId="0" borderId="1" xfId="23" applyNumberFormat="1" applyFont="1" applyFill="1" applyBorder="1" applyAlignment="1" applyProtection="1">
      <protection hidden="1"/>
    </xf>
    <xf numFmtId="166" fontId="8" fillId="0" borderId="1" xfId="46" applyNumberFormat="1" applyFont="1" applyFill="1" applyBorder="1" applyAlignment="1" applyProtection="1">
      <protection hidden="1"/>
    </xf>
    <xf numFmtId="166" fontId="8" fillId="0" borderId="1" xfId="24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6" fontId="8" fillId="0" borderId="1" xfId="47" applyNumberFormat="1" applyFont="1" applyFill="1" applyBorder="1" applyAlignment="1" applyProtection="1">
      <protection hidden="1"/>
    </xf>
    <xf numFmtId="166" fontId="8" fillId="0" borderId="1" xfId="25" applyNumberFormat="1" applyFont="1" applyFill="1" applyBorder="1" applyAlignment="1" applyProtection="1">
      <protection hidden="1"/>
    </xf>
    <xf numFmtId="166" fontId="8" fillId="0" borderId="1" xfId="48" applyNumberFormat="1" applyFont="1" applyFill="1" applyBorder="1" applyAlignment="1" applyProtection="1">
      <protection hidden="1"/>
    </xf>
    <xf numFmtId="166" fontId="8" fillId="0" borderId="1" xfId="26" applyNumberFormat="1" applyFont="1" applyFill="1" applyBorder="1" applyAlignment="1" applyProtection="1">
      <protection hidden="1"/>
    </xf>
    <xf numFmtId="166" fontId="8" fillId="0" borderId="1" xfId="49" applyNumberFormat="1" applyFont="1" applyFill="1" applyBorder="1" applyAlignment="1" applyProtection="1">
      <protection hidden="1"/>
    </xf>
    <xf numFmtId="166" fontId="8" fillId="0" borderId="1" xfId="27" applyNumberFormat="1" applyFont="1" applyFill="1" applyBorder="1" applyAlignment="1" applyProtection="1">
      <protection hidden="1"/>
    </xf>
    <xf numFmtId="166" fontId="8" fillId="0" borderId="1" xfId="50" applyNumberFormat="1" applyFont="1" applyFill="1" applyBorder="1" applyAlignment="1" applyProtection="1">
      <protection hidden="1"/>
    </xf>
    <xf numFmtId="166" fontId="8" fillId="0" borderId="1" xfId="28" applyNumberFormat="1" applyFont="1" applyFill="1" applyBorder="1" applyAlignment="1" applyProtection="1">
      <protection hidden="1"/>
    </xf>
    <xf numFmtId="166" fontId="8" fillId="0" borderId="1" xfId="51" applyNumberFormat="1" applyFont="1" applyFill="1" applyBorder="1" applyAlignment="1" applyProtection="1">
      <protection hidden="1"/>
    </xf>
    <xf numFmtId="166" fontId="8" fillId="0" borderId="1" xfId="29" applyNumberFormat="1" applyFont="1" applyFill="1" applyBorder="1" applyAlignment="1" applyProtection="1">
      <protection hidden="1"/>
    </xf>
    <xf numFmtId="0" fontId="10" fillId="0" borderId="1" xfId="0" applyFont="1" applyFill="1" applyBorder="1" applyAlignment="1">
      <alignment horizontal="center" vertical="center" wrapText="1"/>
    </xf>
  </cellXfs>
  <cellStyles count="52">
    <cellStyle name="Обычный" xfId="0" builtinId="0"/>
    <cellStyle name="Обычный 2 10" xfId="9"/>
    <cellStyle name="Обычный 2 11" xfId="10"/>
    <cellStyle name="Обычный 2 12" xfId="11"/>
    <cellStyle name="Обычный 2 13" xfId="12"/>
    <cellStyle name="Обычный 2 14" xfId="13"/>
    <cellStyle name="Обычный 2 15" xfId="14"/>
    <cellStyle name="Обычный 2 16" xfId="15"/>
    <cellStyle name="Обычный 2 17" xfId="16"/>
    <cellStyle name="Обычный 2 18" xfId="17"/>
    <cellStyle name="Обычный 2 19" xfId="18"/>
    <cellStyle name="Обычный 2 2" xfId="1"/>
    <cellStyle name="Обычный 2 20" xfId="19"/>
    <cellStyle name="Обычный 2 21" xfId="20"/>
    <cellStyle name="Обычный 2 22" xfId="21"/>
    <cellStyle name="Обычный 2 23" xfId="22"/>
    <cellStyle name="Обычный 2 24" xfId="23"/>
    <cellStyle name="Обычный 2 25" xfId="24"/>
    <cellStyle name="Обычный 2 26" xfId="25"/>
    <cellStyle name="Обычный 2 27" xfId="26"/>
    <cellStyle name="Обычный 2 28" xfId="27"/>
    <cellStyle name="Обычный 2 29" xfId="28"/>
    <cellStyle name="Обычный 2 3" xfId="2"/>
    <cellStyle name="Обычный 2 30" xfId="29"/>
    <cellStyle name="Обычный 2 31" xfId="30"/>
    <cellStyle name="Обычный 2 32" xfId="31"/>
    <cellStyle name="Обычный 2 33" xfId="32"/>
    <cellStyle name="Обычный 2 34" xfId="33"/>
    <cellStyle name="Обычный 2 35" xfId="34"/>
    <cellStyle name="Обычный 2 36" xfId="35"/>
    <cellStyle name="Обычный 2 37" xfId="36"/>
    <cellStyle name="Обычный 2 38" xfId="37"/>
    <cellStyle name="Обычный 2 39" xfId="38"/>
    <cellStyle name="Обычный 2 4" xfId="3"/>
    <cellStyle name="Обычный 2 40" xfId="39"/>
    <cellStyle name="Обычный 2 41" xfId="40"/>
    <cellStyle name="Обычный 2 42" xfId="41"/>
    <cellStyle name="Обычный 2 43" xfId="42"/>
    <cellStyle name="Обычный 2 44" xfId="43"/>
    <cellStyle name="Обычный 2 45" xfId="44"/>
    <cellStyle name="Обычный 2 46" xfId="45"/>
    <cellStyle name="Обычный 2 47" xfId="46"/>
    <cellStyle name="Обычный 2 48" xfId="47"/>
    <cellStyle name="Обычный 2 49" xfId="48"/>
    <cellStyle name="Обычный 2 5" xfId="4"/>
    <cellStyle name="Обычный 2 50" xfId="49"/>
    <cellStyle name="Обычный 2 51" xfId="50"/>
    <cellStyle name="Обычный 2 52" xfId="51"/>
    <cellStyle name="Обычный 2 6" xfId="5"/>
    <cellStyle name="Обычный 2 7" xfId="6"/>
    <cellStyle name="Обычный 2 8" xfId="7"/>
    <cellStyle name="Обычный 2 9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89"/>
  <sheetViews>
    <sheetView showGridLines="0" tabSelected="1" view="pageBreakPreview" topLeftCell="B1" zoomScale="80" zoomScaleNormal="60" zoomScaleSheetLayoutView="80" zoomScalePageLayoutView="80" workbookViewId="0">
      <pane ySplit="4" topLeftCell="A82" activePane="bottomLeft" state="frozen"/>
      <selection pane="bottomLeft" activeCell="G42" sqref="G42"/>
    </sheetView>
  </sheetViews>
  <sheetFormatPr defaultRowHeight="12.75" outlineLevelCol="1"/>
  <cols>
    <col min="1" max="1" width="7.140625" style="11" customWidth="1"/>
    <col min="2" max="2" width="48.42578125" style="6" customWidth="1"/>
    <col min="3" max="4" width="19.28515625" style="18" customWidth="1"/>
    <col min="5" max="6" width="18" style="18" customWidth="1"/>
    <col min="7" max="8" width="18" style="18" customWidth="1" outlineLevel="1"/>
    <col min="9" max="9" width="18" style="18" customWidth="1"/>
    <col min="10" max="10" width="18.5703125" style="6" customWidth="1"/>
    <col min="11" max="11" width="58" style="6" customWidth="1"/>
    <col min="12" max="16384" width="9.140625" style="6"/>
  </cols>
  <sheetData>
    <row r="1" spans="1:11" ht="75.75" customHeight="1">
      <c r="A1" s="6"/>
      <c r="B1" s="28" t="s">
        <v>106</v>
      </c>
      <c r="C1" s="14"/>
      <c r="D1" s="15"/>
      <c r="E1" s="15"/>
      <c r="F1" s="15"/>
      <c r="G1" s="15"/>
      <c r="H1" s="15"/>
      <c r="I1" s="16"/>
    </row>
    <row r="2" spans="1:11" ht="19.5" customHeight="1">
      <c r="A2" s="1"/>
      <c r="B2" s="2"/>
      <c r="C2" s="17"/>
      <c r="D2" s="17"/>
      <c r="E2" s="17"/>
      <c r="F2" s="17"/>
      <c r="I2" s="42" t="s">
        <v>4</v>
      </c>
    </row>
    <row r="3" spans="1:11" s="21" customFormat="1" ht="95.25" customHeight="1">
      <c r="A3" s="29" t="s">
        <v>8</v>
      </c>
      <c r="B3" s="29" t="s">
        <v>0</v>
      </c>
      <c r="C3" s="107" t="s">
        <v>109</v>
      </c>
      <c r="D3" s="43" t="s">
        <v>104</v>
      </c>
      <c r="E3" s="43" t="s">
        <v>44</v>
      </c>
      <c r="F3" s="43" t="s">
        <v>111</v>
      </c>
      <c r="G3" s="43" t="s">
        <v>110</v>
      </c>
      <c r="H3" s="43" t="s">
        <v>62</v>
      </c>
      <c r="I3" s="44" t="s">
        <v>7</v>
      </c>
    </row>
    <row r="4" spans="1:11" s="22" customFormat="1" ht="18.75">
      <c r="A4" s="45">
        <v>1</v>
      </c>
      <c r="B4" s="29">
        <v>2</v>
      </c>
      <c r="C4" s="30">
        <v>3</v>
      </c>
      <c r="D4" s="30">
        <v>4</v>
      </c>
      <c r="E4" s="30" t="s">
        <v>9</v>
      </c>
      <c r="F4" s="30">
        <v>6</v>
      </c>
      <c r="G4" s="30">
        <v>7</v>
      </c>
      <c r="H4" s="30">
        <v>8</v>
      </c>
      <c r="I4" s="44">
        <v>9</v>
      </c>
    </row>
    <row r="5" spans="1:11" ht="39" customHeight="1">
      <c r="A5" s="47"/>
      <c r="B5" s="31" t="s">
        <v>70</v>
      </c>
      <c r="C5" s="53">
        <f>SUM(C6:C9)</f>
        <v>179081</v>
      </c>
      <c r="D5" s="53">
        <f>SUM(D6:D10)</f>
        <v>179081</v>
      </c>
      <c r="E5" s="53">
        <f t="shared" ref="E5:E55" si="0">(D5-C5)</f>
        <v>0</v>
      </c>
      <c r="F5" s="53">
        <f>SUM(F6:F10)</f>
        <v>0</v>
      </c>
      <c r="G5" s="53">
        <f>SUM(G6:G10)</f>
        <v>0</v>
      </c>
      <c r="H5" s="53">
        <f t="shared" ref="H5" si="1">SUM(H6:H10)</f>
        <v>0</v>
      </c>
      <c r="I5" s="53">
        <f t="shared" ref="I5:I12" si="2">SUM(G5:H5)</f>
        <v>0</v>
      </c>
      <c r="J5" s="7">
        <f t="shared" ref="J5:J36" si="3">I5-E5</f>
        <v>0</v>
      </c>
    </row>
    <row r="6" spans="1:11" ht="22.5" customHeight="1">
      <c r="A6" s="49" t="s">
        <v>74</v>
      </c>
      <c r="B6" s="34" t="s">
        <v>23</v>
      </c>
      <c r="C6" s="58">
        <v>106401</v>
      </c>
      <c r="D6" s="59">
        <v>106401</v>
      </c>
      <c r="E6" s="53">
        <f t="shared" si="0"/>
        <v>0</v>
      </c>
      <c r="F6" s="57"/>
      <c r="G6" s="57"/>
      <c r="H6" s="57"/>
      <c r="I6" s="53">
        <f t="shared" si="2"/>
        <v>0</v>
      </c>
      <c r="J6" s="7">
        <f t="shared" si="3"/>
        <v>0</v>
      </c>
    </row>
    <row r="7" spans="1:11" ht="24" customHeight="1">
      <c r="A7" s="49" t="s">
        <v>48</v>
      </c>
      <c r="B7" s="34" t="s">
        <v>45</v>
      </c>
      <c r="C7" s="58">
        <v>60</v>
      </c>
      <c r="D7" s="59">
        <v>60</v>
      </c>
      <c r="E7" s="53">
        <f t="shared" si="0"/>
        <v>0</v>
      </c>
      <c r="F7" s="57"/>
      <c r="G7" s="57"/>
      <c r="H7" s="57"/>
      <c r="I7" s="53">
        <f t="shared" si="2"/>
        <v>0</v>
      </c>
      <c r="J7" s="7">
        <f t="shared" si="3"/>
        <v>0</v>
      </c>
    </row>
    <row r="8" spans="1:11" ht="37.5">
      <c r="A8" s="49" t="s">
        <v>49</v>
      </c>
      <c r="B8" s="34" t="s">
        <v>26</v>
      </c>
      <c r="C8" s="58">
        <v>6500</v>
      </c>
      <c r="D8" s="59">
        <v>6500</v>
      </c>
      <c r="E8" s="53">
        <f t="shared" si="0"/>
        <v>0</v>
      </c>
      <c r="F8" s="57"/>
      <c r="G8" s="57"/>
      <c r="H8" s="57"/>
      <c r="I8" s="53">
        <f t="shared" si="2"/>
        <v>0</v>
      </c>
      <c r="J8" s="7">
        <f t="shared" si="3"/>
        <v>0</v>
      </c>
    </row>
    <row r="9" spans="1:11" ht="18.75">
      <c r="A9" s="49" t="s">
        <v>31</v>
      </c>
      <c r="B9" s="34" t="s">
        <v>32</v>
      </c>
      <c r="C9" s="58">
        <v>66120</v>
      </c>
      <c r="D9" s="59">
        <v>66120</v>
      </c>
      <c r="E9" s="53">
        <f t="shared" si="0"/>
        <v>0</v>
      </c>
      <c r="F9" s="57"/>
      <c r="G9" s="57"/>
      <c r="H9" s="57"/>
      <c r="I9" s="53">
        <f t="shared" si="2"/>
        <v>0</v>
      </c>
      <c r="J9" s="7">
        <f t="shared" si="3"/>
        <v>0</v>
      </c>
    </row>
    <row r="10" spans="1:11" ht="18.75" hidden="1">
      <c r="A10" s="49" t="s">
        <v>34</v>
      </c>
      <c r="B10" s="34" t="s">
        <v>1</v>
      </c>
      <c r="C10" s="59"/>
      <c r="D10" s="59"/>
      <c r="E10" s="53">
        <f t="shared" si="0"/>
        <v>0</v>
      </c>
      <c r="F10" s="53"/>
      <c r="G10" s="57"/>
      <c r="H10" s="57"/>
      <c r="I10" s="53">
        <f t="shared" si="2"/>
        <v>0</v>
      </c>
      <c r="J10" s="7">
        <f t="shared" si="3"/>
        <v>0</v>
      </c>
    </row>
    <row r="11" spans="1:11" ht="58.5" customHeight="1">
      <c r="A11" s="47"/>
      <c r="B11" s="31" t="s">
        <v>73</v>
      </c>
      <c r="C11" s="53">
        <f>C12</f>
        <v>39176.9</v>
      </c>
      <c r="D11" s="53">
        <f t="shared" ref="D11:H11" si="4">D12</f>
        <v>39176.9</v>
      </c>
      <c r="E11" s="53">
        <f t="shared" si="0"/>
        <v>0</v>
      </c>
      <c r="F11" s="53">
        <f>F12</f>
        <v>0</v>
      </c>
      <c r="G11" s="53">
        <f>G12</f>
        <v>0</v>
      </c>
      <c r="H11" s="53">
        <f t="shared" si="4"/>
        <v>0</v>
      </c>
      <c r="I11" s="53">
        <f t="shared" si="2"/>
        <v>0</v>
      </c>
      <c r="J11" s="7">
        <f t="shared" si="3"/>
        <v>0</v>
      </c>
      <c r="K11" s="10"/>
    </row>
    <row r="12" spans="1:11" ht="37.5">
      <c r="A12" s="49" t="s">
        <v>21</v>
      </c>
      <c r="B12" s="34" t="s">
        <v>22</v>
      </c>
      <c r="C12" s="60">
        <v>39176.9</v>
      </c>
      <c r="D12" s="61">
        <v>39176.9</v>
      </c>
      <c r="E12" s="53">
        <f t="shared" si="0"/>
        <v>0</v>
      </c>
      <c r="F12" s="57"/>
      <c r="G12" s="57"/>
      <c r="H12" s="57"/>
      <c r="I12" s="53">
        <f t="shared" si="2"/>
        <v>0</v>
      </c>
      <c r="J12" s="7">
        <f t="shared" si="3"/>
        <v>0</v>
      </c>
      <c r="K12" s="10"/>
    </row>
    <row r="13" spans="1:11" ht="76.5" customHeight="1">
      <c r="A13" s="47"/>
      <c r="B13" s="31" t="s">
        <v>65</v>
      </c>
      <c r="C13" s="53">
        <f>SUM(C14:C16)</f>
        <v>1187609.7</v>
      </c>
      <c r="D13" s="53">
        <f t="shared" ref="D13:I13" si="5">SUM(D14:D16)</f>
        <v>1187609.7</v>
      </c>
      <c r="E13" s="53">
        <f t="shared" si="0"/>
        <v>0</v>
      </c>
      <c r="F13" s="53">
        <f>SUM(F14:F16)</f>
        <v>0</v>
      </c>
      <c r="G13" s="53">
        <f>SUM(G14:G16)</f>
        <v>0</v>
      </c>
      <c r="H13" s="53">
        <f t="shared" si="5"/>
        <v>0</v>
      </c>
      <c r="I13" s="53">
        <f t="shared" si="5"/>
        <v>0</v>
      </c>
      <c r="J13" s="7">
        <f t="shared" si="3"/>
        <v>0</v>
      </c>
    </row>
    <row r="14" spans="1:11" ht="75">
      <c r="A14" s="49" t="s">
        <v>16</v>
      </c>
      <c r="B14" s="34" t="s">
        <v>71</v>
      </c>
      <c r="C14" s="62">
        <v>87609.7</v>
      </c>
      <c r="D14" s="63">
        <v>87609.7</v>
      </c>
      <c r="E14" s="53">
        <f t="shared" si="0"/>
        <v>0</v>
      </c>
      <c r="F14" s="57"/>
      <c r="G14" s="57"/>
      <c r="H14" s="57"/>
      <c r="I14" s="53">
        <f>SUM(G14:H14)</f>
        <v>0</v>
      </c>
      <c r="J14" s="7">
        <f t="shared" si="3"/>
        <v>0</v>
      </c>
    </row>
    <row r="15" spans="1:11" ht="20.25" customHeight="1">
      <c r="A15" s="49" t="s">
        <v>74</v>
      </c>
      <c r="B15" s="34" t="s">
        <v>47</v>
      </c>
      <c r="C15" s="62">
        <v>250000</v>
      </c>
      <c r="D15" s="63">
        <v>250000</v>
      </c>
      <c r="E15" s="53">
        <f t="shared" si="0"/>
        <v>0</v>
      </c>
      <c r="F15" s="57"/>
      <c r="G15" s="57"/>
      <c r="H15" s="57"/>
      <c r="I15" s="53">
        <f>SUM(G15:H15)</f>
        <v>0</v>
      </c>
      <c r="J15" s="7">
        <f t="shared" si="3"/>
        <v>0</v>
      </c>
    </row>
    <row r="16" spans="1:11" ht="37.5">
      <c r="A16" s="49" t="s">
        <v>75</v>
      </c>
      <c r="B16" s="34" t="s">
        <v>85</v>
      </c>
      <c r="C16" s="62">
        <v>850000</v>
      </c>
      <c r="D16" s="63">
        <v>850000</v>
      </c>
      <c r="E16" s="53">
        <f t="shared" si="0"/>
        <v>0</v>
      </c>
      <c r="F16" s="57"/>
      <c r="G16" s="57"/>
      <c r="H16" s="57"/>
      <c r="I16" s="53">
        <f>SUM(G16:H16)</f>
        <v>0</v>
      </c>
      <c r="J16" s="7">
        <f t="shared" si="3"/>
        <v>0</v>
      </c>
    </row>
    <row r="17" spans="1:11" ht="75" hidden="1">
      <c r="A17" s="47"/>
      <c r="B17" s="31" t="s">
        <v>68</v>
      </c>
      <c r="C17" s="53">
        <f>SUM(C18:C18)</f>
        <v>0</v>
      </c>
      <c r="D17" s="53">
        <f>SUM(D18:D18)</f>
        <v>0</v>
      </c>
      <c r="E17" s="53">
        <f t="shared" si="0"/>
        <v>0</v>
      </c>
      <c r="F17" s="53"/>
      <c r="G17" s="53">
        <f t="shared" ref="G17:I17" si="6">SUM(G18:G18)</f>
        <v>0</v>
      </c>
      <c r="H17" s="53">
        <f t="shared" si="6"/>
        <v>0</v>
      </c>
      <c r="I17" s="53">
        <f t="shared" si="6"/>
        <v>0</v>
      </c>
      <c r="J17" s="7">
        <f t="shared" si="3"/>
        <v>0</v>
      </c>
    </row>
    <row r="18" spans="1:11" ht="37.5" hidden="1">
      <c r="A18" s="49" t="s">
        <v>76</v>
      </c>
      <c r="B18" s="34" t="s">
        <v>86</v>
      </c>
      <c r="C18" s="64"/>
      <c r="D18" s="65"/>
      <c r="E18" s="53">
        <f t="shared" si="0"/>
        <v>0</v>
      </c>
      <c r="F18" s="53"/>
      <c r="G18" s="57"/>
      <c r="H18" s="57"/>
      <c r="I18" s="53">
        <f>SUM(G18:H18)</f>
        <v>0</v>
      </c>
      <c r="J18" s="7">
        <f t="shared" si="3"/>
        <v>0</v>
      </c>
    </row>
    <row r="19" spans="1:11" ht="21.75" customHeight="1">
      <c r="A19" s="47"/>
      <c r="B19" s="31" t="s">
        <v>63</v>
      </c>
      <c r="C19" s="53">
        <f t="shared" ref="C19:D19" si="7">C21+C20</f>
        <v>120080.8</v>
      </c>
      <c r="D19" s="53">
        <f t="shared" si="7"/>
        <v>120080.8</v>
      </c>
      <c r="E19" s="53">
        <f t="shared" si="0"/>
        <v>0</v>
      </c>
      <c r="F19" s="53">
        <f>F21+F20</f>
        <v>0</v>
      </c>
      <c r="G19" s="53">
        <f>G21+G20</f>
        <v>0</v>
      </c>
      <c r="H19" s="53">
        <f t="shared" ref="H19" si="8">H21+H20</f>
        <v>0</v>
      </c>
      <c r="I19" s="53">
        <f t="shared" ref="I19:I21" si="9">SUM(G19:H19)</f>
        <v>0</v>
      </c>
      <c r="J19" s="7">
        <f t="shared" si="3"/>
        <v>0</v>
      </c>
    </row>
    <row r="20" spans="1:11" ht="57" customHeight="1">
      <c r="A20" s="48" t="s">
        <v>46</v>
      </c>
      <c r="B20" s="32" t="s">
        <v>90</v>
      </c>
      <c r="C20" s="54">
        <v>2081</v>
      </c>
      <c r="D20" s="55">
        <v>2081</v>
      </c>
      <c r="E20" s="53">
        <f t="shared" si="0"/>
        <v>0</v>
      </c>
      <c r="F20" s="56"/>
      <c r="G20" s="56"/>
      <c r="H20" s="56"/>
      <c r="I20" s="53">
        <f t="shared" si="9"/>
        <v>0</v>
      </c>
      <c r="J20" s="7">
        <f t="shared" si="3"/>
        <v>0</v>
      </c>
      <c r="K20" s="8"/>
    </row>
    <row r="21" spans="1:11" ht="93.75">
      <c r="A21" s="49" t="s">
        <v>19</v>
      </c>
      <c r="B21" s="33" t="s">
        <v>55</v>
      </c>
      <c r="C21" s="54">
        <v>117999.8</v>
      </c>
      <c r="D21" s="55">
        <v>117999.8</v>
      </c>
      <c r="E21" s="53">
        <f t="shared" si="0"/>
        <v>0</v>
      </c>
      <c r="F21" s="57"/>
      <c r="G21" s="57"/>
      <c r="H21" s="57"/>
      <c r="I21" s="53">
        <f t="shared" si="9"/>
        <v>0</v>
      </c>
      <c r="J21" s="7">
        <f t="shared" si="3"/>
        <v>0</v>
      </c>
      <c r="K21" s="9"/>
    </row>
    <row r="22" spans="1:11" ht="80.25" customHeight="1">
      <c r="A22" s="47"/>
      <c r="B22" s="31" t="s">
        <v>69</v>
      </c>
      <c r="C22" s="53">
        <f>SUM(C23:C25)</f>
        <v>696954.60000000009</v>
      </c>
      <c r="D22" s="53">
        <f t="shared" ref="D22:H22" si="10">SUM(D23:D25)</f>
        <v>696954.60000000009</v>
      </c>
      <c r="E22" s="53">
        <f t="shared" si="0"/>
        <v>0</v>
      </c>
      <c r="F22" s="53">
        <f>SUM(F23:F25)</f>
        <v>0</v>
      </c>
      <c r="G22" s="53">
        <f>SUM(G23:G25)</f>
        <v>0</v>
      </c>
      <c r="H22" s="53">
        <f t="shared" si="10"/>
        <v>0</v>
      </c>
      <c r="I22" s="53">
        <f>SUM(G22:H22)</f>
        <v>0</v>
      </c>
      <c r="J22" s="7">
        <f t="shared" si="3"/>
        <v>0</v>
      </c>
    </row>
    <row r="23" spans="1:11" ht="18.75">
      <c r="A23" s="49" t="s">
        <v>35</v>
      </c>
      <c r="B23" s="34" t="s">
        <v>2</v>
      </c>
      <c r="C23" s="66">
        <v>387770.5</v>
      </c>
      <c r="D23" s="67">
        <v>387770.5</v>
      </c>
      <c r="E23" s="53">
        <f t="shared" si="0"/>
        <v>0</v>
      </c>
      <c r="F23" s="57"/>
      <c r="G23" s="57"/>
      <c r="H23" s="57"/>
      <c r="I23" s="53">
        <f>SUM(G23:H23)</f>
        <v>0</v>
      </c>
      <c r="J23" s="7">
        <f t="shared" si="3"/>
        <v>0</v>
      </c>
    </row>
    <row r="24" spans="1:11" ht="18.75">
      <c r="A24" s="49" t="s">
        <v>36</v>
      </c>
      <c r="B24" s="34" t="s">
        <v>37</v>
      </c>
      <c r="C24" s="66">
        <v>274694.3</v>
      </c>
      <c r="D24" s="67">
        <v>274694.3</v>
      </c>
      <c r="E24" s="53">
        <f t="shared" si="0"/>
        <v>0</v>
      </c>
      <c r="F24" s="57"/>
      <c r="G24" s="57"/>
      <c r="H24" s="57"/>
      <c r="I24" s="53">
        <f>SUM(G24:H24)</f>
        <v>0</v>
      </c>
      <c r="J24" s="7">
        <f t="shared" si="3"/>
        <v>0</v>
      </c>
    </row>
    <row r="25" spans="1:11" ht="37.5">
      <c r="A25" s="49" t="s">
        <v>77</v>
      </c>
      <c r="B25" s="34" t="s">
        <v>87</v>
      </c>
      <c r="C25" s="66">
        <v>34489.800000000003</v>
      </c>
      <c r="D25" s="67">
        <v>34489.800000000003</v>
      </c>
      <c r="E25" s="53">
        <f t="shared" si="0"/>
        <v>0</v>
      </c>
      <c r="F25" s="57"/>
      <c r="G25" s="57"/>
      <c r="H25" s="57"/>
      <c r="I25" s="53">
        <f>SUM(G25:H25)</f>
        <v>0</v>
      </c>
      <c r="J25" s="7">
        <f t="shared" si="3"/>
        <v>0</v>
      </c>
    </row>
    <row r="26" spans="1:11" ht="97.5" customHeight="1">
      <c r="A26" s="47"/>
      <c r="B26" s="31" t="s">
        <v>91</v>
      </c>
      <c r="C26" s="53">
        <f>SUM(C27:C30)</f>
        <v>440702.8</v>
      </c>
      <c r="D26" s="53">
        <f t="shared" ref="D26:I26" si="11">SUM(D27:D30)</f>
        <v>440702.8</v>
      </c>
      <c r="E26" s="53">
        <f t="shared" si="0"/>
        <v>0</v>
      </c>
      <c r="F26" s="53">
        <f>SUM(F27:F30)</f>
        <v>0</v>
      </c>
      <c r="G26" s="53">
        <f>SUM(G27:G30)</f>
        <v>0</v>
      </c>
      <c r="H26" s="53">
        <f t="shared" si="11"/>
        <v>0</v>
      </c>
      <c r="I26" s="53">
        <f t="shared" si="11"/>
        <v>0</v>
      </c>
      <c r="J26" s="7">
        <f t="shared" si="3"/>
        <v>0</v>
      </c>
    </row>
    <row r="27" spans="1:11" s="27" customFormat="1" ht="18.75">
      <c r="A27" s="48" t="s">
        <v>78</v>
      </c>
      <c r="B27" s="35" t="s">
        <v>105</v>
      </c>
      <c r="C27" s="68">
        <v>3214.5</v>
      </c>
      <c r="D27" s="69">
        <v>3214.5</v>
      </c>
      <c r="E27" s="53">
        <f t="shared" si="0"/>
        <v>0</v>
      </c>
      <c r="F27" s="70"/>
      <c r="G27" s="70"/>
      <c r="H27" s="70"/>
      <c r="I27" s="53">
        <f t="shared" ref="I27:I34" si="12">SUM(G27:H27)</f>
        <v>0</v>
      </c>
      <c r="J27" s="7">
        <f t="shared" si="3"/>
        <v>0</v>
      </c>
    </row>
    <row r="28" spans="1:11" ht="18.75">
      <c r="A28" s="49" t="s">
        <v>6</v>
      </c>
      <c r="B28" s="34" t="s">
        <v>39</v>
      </c>
      <c r="C28" s="68">
        <v>62874</v>
      </c>
      <c r="D28" s="69">
        <v>62874</v>
      </c>
      <c r="E28" s="53">
        <f t="shared" si="0"/>
        <v>0</v>
      </c>
      <c r="F28" s="57"/>
      <c r="G28" s="57"/>
      <c r="H28" s="57"/>
      <c r="I28" s="53">
        <f t="shared" si="12"/>
        <v>0</v>
      </c>
      <c r="J28" s="7">
        <f t="shared" si="3"/>
        <v>0</v>
      </c>
    </row>
    <row r="29" spans="1:11" ht="18.75">
      <c r="A29" s="49" t="s">
        <v>40</v>
      </c>
      <c r="B29" s="34" t="s">
        <v>41</v>
      </c>
      <c r="C29" s="68">
        <v>337965</v>
      </c>
      <c r="D29" s="69">
        <v>337965</v>
      </c>
      <c r="E29" s="53">
        <f t="shared" si="0"/>
        <v>0</v>
      </c>
      <c r="F29" s="57"/>
      <c r="G29" s="57"/>
      <c r="H29" s="57"/>
      <c r="I29" s="53">
        <f t="shared" si="12"/>
        <v>0</v>
      </c>
      <c r="J29" s="7">
        <f t="shared" si="3"/>
        <v>0</v>
      </c>
    </row>
    <row r="30" spans="1:11" ht="37.5">
      <c r="A30" s="49" t="s">
        <v>42</v>
      </c>
      <c r="B30" s="34" t="s">
        <v>43</v>
      </c>
      <c r="C30" s="68">
        <v>36649.300000000003</v>
      </c>
      <c r="D30" s="69">
        <v>36649.300000000003</v>
      </c>
      <c r="E30" s="53">
        <f t="shared" si="0"/>
        <v>0</v>
      </c>
      <c r="F30" s="57"/>
      <c r="G30" s="57"/>
      <c r="H30" s="57"/>
      <c r="I30" s="53">
        <f t="shared" si="12"/>
        <v>0</v>
      </c>
      <c r="J30" s="7">
        <f t="shared" si="3"/>
        <v>0</v>
      </c>
    </row>
    <row r="31" spans="1:11" ht="96" customHeight="1">
      <c r="A31" s="47"/>
      <c r="B31" s="31" t="s">
        <v>66</v>
      </c>
      <c r="C31" s="53">
        <f>SUM(C32:C34)</f>
        <v>95181.799999999988</v>
      </c>
      <c r="D31" s="53">
        <f>SUM(D32:D34)</f>
        <v>95181.799999999988</v>
      </c>
      <c r="E31" s="53">
        <f t="shared" si="0"/>
        <v>0</v>
      </c>
      <c r="F31" s="53">
        <f>SUM(F32:F34)</f>
        <v>0</v>
      </c>
      <c r="G31" s="53">
        <f>SUM(G32:G34)</f>
        <v>0</v>
      </c>
      <c r="H31" s="53">
        <f t="shared" ref="H31" si="13">SUM(H32:H34)</f>
        <v>0</v>
      </c>
      <c r="I31" s="53">
        <f t="shared" si="12"/>
        <v>0</v>
      </c>
      <c r="J31" s="7">
        <f t="shared" si="3"/>
        <v>0</v>
      </c>
    </row>
    <row r="32" spans="1:11" ht="18.75">
      <c r="A32" s="49" t="s">
        <v>30</v>
      </c>
      <c r="B32" s="34" t="s">
        <v>18</v>
      </c>
      <c r="C32" s="71">
        <v>59203.6</v>
      </c>
      <c r="D32" s="72">
        <v>59203.6</v>
      </c>
      <c r="E32" s="53">
        <f t="shared" si="0"/>
        <v>0</v>
      </c>
      <c r="F32" s="57"/>
      <c r="G32" s="57"/>
      <c r="H32" s="57"/>
      <c r="I32" s="53">
        <f t="shared" si="12"/>
        <v>0</v>
      </c>
      <c r="J32" s="7">
        <f t="shared" si="3"/>
        <v>0</v>
      </c>
    </row>
    <row r="33" spans="1:11" ht="18.75" hidden="1">
      <c r="A33" s="49" t="s">
        <v>50</v>
      </c>
      <c r="B33" s="34" t="s">
        <v>51</v>
      </c>
      <c r="C33" s="71"/>
      <c r="D33" s="72"/>
      <c r="E33" s="53">
        <f t="shared" si="0"/>
        <v>0</v>
      </c>
      <c r="F33" s="57"/>
      <c r="G33" s="57"/>
      <c r="H33" s="57"/>
      <c r="I33" s="53">
        <f t="shared" si="12"/>
        <v>0</v>
      </c>
      <c r="J33" s="7">
        <f t="shared" si="3"/>
        <v>0</v>
      </c>
    </row>
    <row r="34" spans="1:11" ht="37.5">
      <c r="A34" s="49" t="s">
        <v>53</v>
      </c>
      <c r="B34" s="34" t="s">
        <v>27</v>
      </c>
      <c r="C34" s="71">
        <v>35978.199999999997</v>
      </c>
      <c r="D34" s="72">
        <v>35978.199999999997</v>
      </c>
      <c r="E34" s="53">
        <f t="shared" si="0"/>
        <v>0</v>
      </c>
      <c r="F34" s="57"/>
      <c r="G34" s="57"/>
      <c r="H34" s="57"/>
      <c r="I34" s="53">
        <f t="shared" si="12"/>
        <v>0</v>
      </c>
      <c r="J34" s="7">
        <f t="shared" si="3"/>
        <v>0</v>
      </c>
    </row>
    <row r="35" spans="1:11" ht="99" customHeight="1">
      <c r="A35" s="47"/>
      <c r="B35" s="31" t="s">
        <v>100</v>
      </c>
      <c r="C35" s="53">
        <f>SUM(C36:C40)</f>
        <v>240995.30000000002</v>
      </c>
      <c r="D35" s="53">
        <f>SUM(D36:D40)</f>
        <v>240995.30000000002</v>
      </c>
      <c r="E35" s="53">
        <f t="shared" si="0"/>
        <v>0</v>
      </c>
      <c r="F35" s="53">
        <f>SUM(F36:F40)</f>
        <v>0</v>
      </c>
      <c r="G35" s="53">
        <f>SUM(G36:G40)</f>
        <v>0</v>
      </c>
      <c r="H35" s="53">
        <f t="shared" ref="H35:I35" si="14">SUM(H36:H40)</f>
        <v>0</v>
      </c>
      <c r="I35" s="53">
        <f t="shared" si="14"/>
        <v>0</v>
      </c>
      <c r="J35" s="7">
        <f t="shared" si="3"/>
        <v>0</v>
      </c>
    </row>
    <row r="36" spans="1:11" ht="18.75">
      <c r="A36" s="49" t="s">
        <v>35</v>
      </c>
      <c r="B36" s="34" t="s">
        <v>2</v>
      </c>
      <c r="C36" s="73">
        <v>155544.70000000001</v>
      </c>
      <c r="D36" s="74">
        <v>155544.70000000001</v>
      </c>
      <c r="E36" s="53">
        <f t="shared" si="0"/>
        <v>0</v>
      </c>
      <c r="F36" s="57"/>
      <c r="G36" s="57"/>
      <c r="H36" s="57"/>
      <c r="I36" s="53">
        <f>SUM(G36:H36)</f>
        <v>0</v>
      </c>
      <c r="J36" s="7">
        <f t="shared" si="3"/>
        <v>0</v>
      </c>
    </row>
    <row r="37" spans="1:11" ht="37.5">
      <c r="A37" s="49" t="s">
        <v>5</v>
      </c>
      <c r="B37" s="34" t="s">
        <v>38</v>
      </c>
      <c r="C37" s="73">
        <v>14694.8</v>
      </c>
      <c r="D37" s="74">
        <v>14694.8</v>
      </c>
      <c r="E37" s="53">
        <f t="shared" si="0"/>
        <v>0</v>
      </c>
      <c r="F37" s="57"/>
      <c r="G37" s="57"/>
      <c r="H37" s="57"/>
      <c r="I37" s="53">
        <f>SUM(G37:H37)</f>
        <v>0</v>
      </c>
      <c r="J37" s="7">
        <f t="shared" ref="J37:J68" si="15">I37-E37</f>
        <v>0</v>
      </c>
    </row>
    <row r="38" spans="1:11" ht="18.75">
      <c r="A38" s="49" t="s">
        <v>79</v>
      </c>
      <c r="B38" s="34" t="s">
        <v>80</v>
      </c>
      <c r="C38" s="73">
        <v>645</v>
      </c>
      <c r="D38" s="74">
        <v>645</v>
      </c>
      <c r="E38" s="53">
        <f t="shared" si="0"/>
        <v>0</v>
      </c>
      <c r="F38" s="57"/>
      <c r="G38" s="57"/>
      <c r="H38" s="57"/>
      <c r="I38" s="53">
        <f>SUM(G38:H38)</f>
        <v>0</v>
      </c>
      <c r="J38" s="7">
        <f t="shared" si="15"/>
        <v>0</v>
      </c>
    </row>
    <row r="39" spans="1:11" ht="18.75">
      <c r="A39" s="49" t="s">
        <v>81</v>
      </c>
      <c r="B39" s="34" t="s">
        <v>82</v>
      </c>
      <c r="C39" s="73">
        <v>60009.7</v>
      </c>
      <c r="D39" s="74">
        <v>60009.7</v>
      </c>
      <c r="E39" s="53">
        <f t="shared" si="0"/>
        <v>0</v>
      </c>
      <c r="F39" s="57"/>
      <c r="G39" s="57"/>
      <c r="H39" s="57"/>
      <c r="I39" s="53">
        <f>SUM(G39:H39)</f>
        <v>0</v>
      </c>
      <c r="J39" s="7">
        <f t="shared" si="15"/>
        <v>0</v>
      </c>
    </row>
    <row r="40" spans="1:11" ht="37.5">
      <c r="A40" s="49" t="s">
        <v>83</v>
      </c>
      <c r="B40" s="34" t="s">
        <v>84</v>
      </c>
      <c r="C40" s="73">
        <v>10101.1</v>
      </c>
      <c r="D40" s="74">
        <v>10101.1</v>
      </c>
      <c r="E40" s="53">
        <f t="shared" si="0"/>
        <v>0</v>
      </c>
      <c r="F40" s="57"/>
      <c r="G40" s="57"/>
      <c r="H40" s="57"/>
      <c r="I40" s="53">
        <f>SUM(G40:H40)</f>
        <v>0</v>
      </c>
      <c r="J40" s="7">
        <f t="shared" si="15"/>
        <v>0</v>
      </c>
    </row>
    <row r="41" spans="1:11" ht="61.5" customHeight="1">
      <c r="A41" s="47"/>
      <c r="B41" s="31" t="s">
        <v>57</v>
      </c>
      <c r="C41" s="53">
        <f>SUM(C42:C46)</f>
        <v>171824.1</v>
      </c>
      <c r="D41" s="53">
        <f>SUM(D42:D46)</f>
        <v>170062.9</v>
      </c>
      <c r="E41" s="53">
        <f t="shared" si="0"/>
        <v>-1761.2000000000116</v>
      </c>
      <c r="F41" s="53">
        <f>SUM(F42:F46)</f>
        <v>0</v>
      </c>
      <c r="G41" s="53">
        <f>SUM(G42:G46)</f>
        <v>921.8</v>
      </c>
      <c r="H41" s="53">
        <f>SUM(H42:H46)</f>
        <v>-2683</v>
      </c>
      <c r="I41" s="53">
        <f>SUM(I42:I46)</f>
        <v>-1761.2</v>
      </c>
      <c r="J41" s="7">
        <f t="shared" si="15"/>
        <v>1.1596057447604835E-11</v>
      </c>
      <c r="K41" s="10"/>
    </row>
    <row r="42" spans="1:11" ht="94.5" customHeight="1">
      <c r="A42" s="49" t="s">
        <v>20</v>
      </c>
      <c r="B42" s="34" t="s">
        <v>99</v>
      </c>
      <c r="C42" s="75">
        <v>149262.9</v>
      </c>
      <c r="D42" s="76">
        <v>149262.9</v>
      </c>
      <c r="E42" s="53">
        <f t="shared" si="0"/>
        <v>0</v>
      </c>
      <c r="F42" s="57"/>
      <c r="G42" s="57"/>
      <c r="H42" s="57"/>
      <c r="I42" s="53">
        <f t="shared" ref="I42:I52" si="16">SUM(G42:H42)</f>
        <v>0</v>
      </c>
      <c r="J42" s="7">
        <f t="shared" si="15"/>
        <v>0</v>
      </c>
      <c r="K42" s="10"/>
    </row>
    <row r="43" spans="1:11" ht="18.75">
      <c r="A43" s="49" t="s">
        <v>52</v>
      </c>
      <c r="B43" s="34" t="s">
        <v>17</v>
      </c>
      <c r="C43" s="75">
        <v>16000</v>
      </c>
      <c r="D43" s="76">
        <v>13317</v>
      </c>
      <c r="E43" s="53">
        <f>(D43-C43)</f>
        <v>-2683</v>
      </c>
      <c r="F43" s="57"/>
      <c r="G43" s="57"/>
      <c r="H43" s="77">
        <v>-2683</v>
      </c>
      <c r="I43" s="53">
        <f t="shared" si="16"/>
        <v>-2683</v>
      </c>
      <c r="J43" s="7">
        <f>I43-E43</f>
        <v>0</v>
      </c>
    </row>
    <row r="44" spans="1:11" ht="20.25" customHeight="1">
      <c r="A44" s="49" t="s">
        <v>74</v>
      </c>
      <c r="B44" s="34" t="s">
        <v>23</v>
      </c>
      <c r="C44" s="75">
        <v>6191.2</v>
      </c>
      <c r="D44" s="76">
        <v>6191.2</v>
      </c>
      <c r="E44" s="53">
        <f t="shared" si="0"/>
        <v>0</v>
      </c>
      <c r="F44" s="57"/>
      <c r="G44" s="57"/>
      <c r="H44" s="57"/>
      <c r="I44" s="53">
        <f t="shared" si="16"/>
        <v>0</v>
      </c>
      <c r="J44" s="7">
        <f t="shared" si="15"/>
        <v>0</v>
      </c>
    </row>
    <row r="45" spans="1:11" ht="20.25" customHeight="1">
      <c r="A45" s="49" t="s">
        <v>48</v>
      </c>
      <c r="B45" s="34" t="s">
        <v>45</v>
      </c>
      <c r="C45" s="75">
        <v>370</v>
      </c>
      <c r="D45" s="76">
        <v>370</v>
      </c>
      <c r="E45" s="53">
        <f t="shared" si="0"/>
        <v>0</v>
      </c>
      <c r="F45" s="57"/>
      <c r="G45" s="57"/>
      <c r="H45" s="57"/>
      <c r="I45" s="53">
        <f t="shared" si="16"/>
        <v>0</v>
      </c>
      <c r="J45" s="7">
        <f t="shared" si="15"/>
        <v>0</v>
      </c>
    </row>
    <row r="46" spans="1:11" ht="24" customHeight="1">
      <c r="A46" s="49" t="s">
        <v>107</v>
      </c>
      <c r="B46" s="34" t="s">
        <v>108</v>
      </c>
      <c r="C46" s="75"/>
      <c r="D46" s="76">
        <v>921.8</v>
      </c>
      <c r="E46" s="53">
        <f t="shared" si="0"/>
        <v>921.8</v>
      </c>
      <c r="F46" s="57"/>
      <c r="G46" s="57">
        <v>921.8</v>
      </c>
      <c r="H46" s="57"/>
      <c r="I46" s="53">
        <f>SUM(G46:H46)</f>
        <v>921.8</v>
      </c>
      <c r="J46" s="7">
        <f>I46-E46</f>
        <v>0</v>
      </c>
    </row>
    <row r="47" spans="1:11" ht="75" customHeight="1">
      <c r="A47" s="47"/>
      <c r="B47" s="31" t="s">
        <v>64</v>
      </c>
      <c r="C47" s="53">
        <f t="shared" ref="C47:H47" si="17">SUM(C48:C52)</f>
        <v>73623.7</v>
      </c>
      <c r="D47" s="53">
        <f t="shared" si="17"/>
        <v>73623.7</v>
      </c>
      <c r="E47" s="53">
        <f t="shared" si="0"/>
        <v>0</v>
      </c>
      <c r="F47" s="53">
        <f>SUM(F48:F52)</f>
        <v>0</v>
      </c>
      <c r="G47" s="53">
        <f t="shared" si="17"/>
        <v>0</v>
      </c>
      <c r="H47" s="53">
        <f t="shared" si="17"/>
        <v>0</v>
      </c>
      <c r="I47" s="53">
        <f t="shared" si="16"/>
        <v>0</v>
      </c>
      <c r="J47" s="7">
        <f t="shared" si="15"/>
        <v>0</v>
      </c>
    </row>
    <row r="48" spans="1:11" ht="20.25" customHeight="1">
      <c r="A48" s="49" t="s">
        <v>74</v>
      </c>
      <c r="B48" s="34" t="s">
        <v>23</v>
      </c>
      <c r="C48" s="78">
        <v>6841.6</v>
      </c>
      <c r="D48" s="79">
        <v>6841.6</v>
      </c>
      <c r="E48" s="53">
        <f t="shared" si="0"/>
        <v>0</v>
      </c>
      <c r="F48" s="57"/>
      <c r="G48" s="57"/>
      <c r="H48" s="57"/>
      <c r="I48" s="53">
        <f t="shared" si="16"/>
        <v>0</v>
      </c>
      <c r="J48" s="7">
        <f t="shared" si="15"/>
        <v>0</v>
      </c>
    </row>
    <row r="49" spans="1:10" ht="18.75">
      <c r="A49" s="49" t="s">
        <v>88</v>
      </c>
      <c r="B49" s="34" t="s">
        <v>89</v>
      </c>
      <c r="C49" s="78">
        <v>3817</v>
      </c>
      <c r="D49" s="79">
        <v>3817</v>
      </c>
      <c r="E49" s="53">
        <f t="shared" si="0"/>
        <v>0</v>
      </c>
      <c r="F49" s="57"/>
      <c r="G49" s="57"/>
      <c r="H49" s="57"/>
      <c r="I49" s="53">
        <f t="shared" si="16"/>
        <v>0</v>
      </c>
      <c r="J49" s="7">
        <f t="shared" si="15"/>
        <v>0</v>
      </c>
    </row>
    <row r="50" spans="1:10" ht="18.75" hidden="1">
      <c r="A50" s="49" t="s">
        <v>30</v>
      </c>
      <c r="B50" s="34" t="s">
        <v>18</v>
      </c>
      <c r="C50" s="78"/>
      <c r="D50" s="79"/>
      <c r="E50" s="53">
        <f t="shared" si="0"/>
        <v>0</v>
      </c>
      <c r="F50" s="57"/>
      <c r="G50" s="57"/>
      <c r="H50" s="57"/>
      <c r="I50" s="53">
        <f t="shared" si="16"/>
        <v>0</v>
      </c>
      <c r="J50" s="7">
        <f t="shared" si="15"/>
        <v>0</v>
      </c>
    </row>
    <row r="51" spans="1:10" ht="18.75">
      <c r="A51" s="49" t="s">
        <v>50</v>
      </c>
      <c r="B51" s="34" t="s">
        <v>51</v>
      </c>
      <c r="C51" s="78">
        <v>59965.1</v>
      </c>
      <c r="D51" s="79">
        <v>59965.1</v>
      </c>
      <c r="E51" s="53">
        <f t="shared" si="0"/>
        <v>0</v>
      </c>
      <c r="F51" s="57"/>
      <c r="G51" s="57"/>
      <c r="H51" s="57"/>
      <c r="I51" s="53">
        <f t="shared" si="16"/>
        <v>0</v>
      </c>
      <c r="J51" s="7">
        <f t="shared" si="15"/>
        <v>0</v>
      </c>
    </row>
    <row r="52" spans="1:10" ht="37.5">
      <c r="A52" s="49" t="s">
        <v>92</v>
      </c>
      <c r="B52" s="34" t="s">
        <v>93</v>
      </c>
      <c r="C52" s="78">
        <v>3000</v>
      </c>
      <c r="D52" s="79">
        <v>3000</v>
      </c>
      <c r="E52" s="53">
        <f t="shared" si="0"/>
        <v>0</v>
      </c>
      <c r="F52" s="57"/>
      <c r="G52" s="57"/>
      <c r="H52" s="57"/>
      <c r="I52" s="53">
        <f t="shared" si="16"/>
        <v>0</v>
      </c>
      <c r="J52" s="7">
        <f t="shared" si="15"/>
        <v>0</v>
      </c>
    </row>
    <row r="53" spans="1:10" ht="132.75" customHeight="1" collapsed="1">
      <c r="A53" s="47"/>
      <c r="B53" s="31" t="s">
        <v>97</v>
      </c>
      <c r="C53" s="53">
        <f>SUM(C54:C58)</f>
        <v>1739739.9000000001</v>
      </c>
      <c r="D53" s="53">
        <f>SUM(D54:D58)</f>
        <v>1739739.9000000001</v>
      </c>
      <c r="E53" s="53">
        <f t="shared" si="0"/>
        <v>0</v>
      </c>
      <c r="F53" s="53">
        <f>SUM(F54:F58)</f>
        <v>0</v>
      </c>
      <c r="G53" s="53">
        <f t="shared" ref="G53:I53" si="18">SUM(G54:G58)</f>
        <v>0</v>
      </c>
      <c r="H53" s="53">
        <f t="shared" si="18"/>
        <v>0</v>
      </c>
      <c r="I53" s="53">
        <f t="shared" si="18"/>
        <v>0</v>
      </c>
      <c r="J53" s="7">
        <f t="shared" si="15"/>
        <v>0</v>
      </c>
    </row>
    <row r="54" spans="1:10" ht="21.75" customHeight="1">
      <c r="A54" s="49" t="s">
        <v>74</v>
      </c>
      <c r="B54" s="34" t="s">
        <v>23</v>
      </c>
      <c r="C54" s="80">
        <v>45490.400000000001</v>
      </c>
      <c r="D54" s="81">
        <v>45490.400000000001</v>
      </c>
      <c r="E54" s="53">
        <f t="shared" si="0"/>
        <v>0</v>
      </c>
      <c r="F54" s="57"/>
      <c r="G54" s="57"/>
      <c r="H54" s="57"/>
      <c r="I54" s="53">
        <f t="shared" ref="I54:I59" si="19">SUM(G54:H54)</f>
        <v>0</v>
      </c>
      <c r="J54" s="7">
        <f t="shared" si="15"/>
        <v>0</v>
      </c>
    </row>
    <row r="55" spans="1:10" ht="21.75" customHeight="1">
      <c r="A55" s="49" t="s">
        <v>48</v>
      </c>
      <c r="B55" s="34" t="s">
        <v>45</v>
      </c>
      <c r="C55" s="80">
        <v>120</v>
      </c>
      <c r="D55" s="81">
        <v>120</v>
      </c>
      <c r="E55" s="53">
        <f t="shared" si="0"/>
        <v>0</v>
      </c>
      <c r="F55" s="57"/>
      <c r="G55" s="57"/>
      <c r="H55" s="57"/>
      <c r="I55" s="53">
        <f t="shared" si="19"/>
        <v>0</v>
      </c>
      <c r="J55" s="7">
        <f t="shared" si="15"/>
        <v>0</v>
      </c>
    </row>
    <row r="56" spans="1:10" ht="37.5">
      <c r="A56" s="49" t="s">
        <v>49</v>
      </c>
      <c r="B56" s="34" t="s">
        <v>26</v>
      </c>
      <c r="C56" s="80">
        <v>15635.9</v>
      </c>
      <c r="D56" s="81">
        <v>15635.9</v>
      </c>
      <c r="E56" s="53">
        <f t="shared" ref="E56:E61" si="20">(D56-C56)</f>
        <v>0</v>
      </c>
      <c r="F56" s="57"/>
      <c r="G56" s="57"/>
      <c r="H56" s="57"/>
      <c r="I56" s="53">
        <f t="shared" si="19"/>
        <v>0</v>
      </c>
      <c r="J56" s="7">
        <f t="shared" si="15"/>
        <v>0</v>
      </c>
    </row>
    <row r="57" spans="1:10" ht="18.75">
      <c r="A57" s="49" t="s">
        <v>31</v>
      </c>
      <c r="B57" s="34" t="s">
        <v>32</v>
      </c>
      <c r="C57" s="80">
        <v>1669099.5</v>
      </c>
      <c r="D57" s="81">
        <v>1669099.5</v>
      </c>
      <c r="E57" s="53">
        <f t="shared" si="20"/>
        <v>0</v>
      </c>
      <c r="F57" s="57"/>
      <c r="G57" s="57"/>
      <c r="H57" s="57"/>
      <c r="I57" s="53">
        <f t="shared" si="19"/>
        <v>0</v>
      </c>
      <c r="J57" s="7">
        <f t="shared" si="15"/>
        <v>0</v>
      </c>
    </row>
    <row r="58" spans="1:10" ht="20.25" customHeight="1">
      <c r="A58" s="49" t="s">
        <v>36</v>
      </c>
      <c r="B58" s="34" t="s">
        <v>37</v>
      </c>
      <c r="C58" s="57">
        <v>9394.1</v>
      </c>
      <c r="D58" s="82">
        <v>9394.1</v>
      </c>
      <c r="E58" s="53">
        <f t="shared" si="20"/>
        <v>0</v>
      </c>
      <c r="F58" s="57"/>
      <c r="G58" s="57"/>
      <c r="H58" s="57"/>
      <c r="I58" s="53">
        <f t="shared" si="19"/>
        <v>0</v>
      </c>
      <c r="J58" s="7">
        <f t="shared" si="15"/>
        <v>0</v>
      </c>
    </row>
    <row r="59" spans="1:10" ht="60" customHeight="1">
      <c r="A59" s="50"/>
      <c r="B59" s="37" t="s">
        <v>98</v>
      </c>
      <c r="C59" s="83">
        <f>SUM(C60)</f>
        <v>35339.5</v>
      </c>
      <c r="D59" s="83">
        <f>SUM(D60)</f>
        <v>35339.5</v>
      </c>
      <c r="E59" s="53">
        <f t="shared" si="20"/>
        <v>0</v>
      </c>
      <c r="F59" s="83">
        <f>SUM(F60)</f>
        <v>0</v>
      </c>
      <c r="G59" s="83">
        <f>SUM(G60)</f>
        <v>0</v>
      </c>
      <c r="H59" s="83">
        <f>SUM(H60)</f>
        <v>0</v>
      </c>
      <c r="I59" s="83">
        <f t="shared" si="19"/>
        <v>0</v>
      </c>
      <c r="J59" s="7">
        <f t="shared" si="15"/>
        <v>0</v>
      </c>
    </row>
    <row r="60" spans="1:10" ht="75">
      <c r="A60" s="49" t="s">
        <v>16</v>
      </c>
      <c r="B60" s="36" t="s">
        <v>71</v>
      </c>
      <c r="C60" s="57">
        <v>35339.5</v>
      </c>
      <c r="D60" s="84">
        <v>35339.5</v>
      </c>
      <c r="E60" s="53">
        <f t="shared" si="20"/>
        <v>0</v>
      </c>
      <c r="F60" s="57"/>
      <c r="G60" s="57"/>
      <c r="H60" s="57"/>
      <c r="I60" s="53">
        <f>SUM(G60:H60)</f>
        <v>0</v>
      </c>
      <c r="J60" s="7">
        <f t="shared" si="15"/>
        <v>0</v>
      </c>
    </row>
    <row r="61" spans="1:10" s="13" customFormat="1" ht="78.75" customHeight="1">
      <c r="A61" s="51"/>
      <c r="B61" s="38" t="s">
        <v>67</v>
      </c>
      <c r="C61" s="53">
        <f>SUM(C62:C66)</f>
        <v>547187.4</v>
      </c>
      <c r="D61" s="53">
        <f>SUM(D62:D66)</f>
        <v>547004.30000000005</v>
      </c>
      <c r="E61" s="53">
        <f t="shared" si="20"/>
        <v>-183.09999999997672</v>
      </c>
      <c r="F61" s="53">
        <f>SUM(F62:F66)</f>
        <v>0</v>
      </c>
      <c r="G61" s="53">
        <f>SUM(G62:G66)</f>
        <v>-183.1</v>
      </c>
      <c r="H61" s="53">
        <f t="shared" ref="H61:I61" si="21">SUM(H62:H66)</f>
        <v>0</v>
      </c>
      <c r="I61" s="53">
        <f t="shared" si="21"/>
        <v>-183.1</v>
      </c>
      <c r="J61" s="7">
        <f t="shared" si="15"/>
        <v>-2.3277380023500882E-11</v>
      </c>
    </row>
    <row r="62" spans="1:10" ht="18.75">
      <c r="A62" s="49" t="s">
        <v>34</v>
      </c>
      <c r="B62" s="34" t="s">
        <v>1</v>
      </c>
      <c r="C62" s="85">
        <v>277144.90000000002</v>
      </c>
      <c r="D62" s="86">
        <v>277540.3</v>
      </c>
      <c r="E62" s="53">
        <f t="shared" ref="E62:E85" si="22">(D62-C62)</f>
        <v>395.39999999996508</v>
      </c>
      <c r="F62" s="57">
        <v>395.4</v>
      </c>
      <c r="G62" s="57"/>
      <c r="H62" s="57"/>
      <c r="I62" s="53">
        <f>SUM(F62:H62)</f>
        <v>395.4</v>
      </c>
      <c r="J62" s="7">
        <f t="shared" si="15"/>
        <v>3.4901859180536121E-11</v>
      </c>
    </row>
    <row r="63" spans="1:10" ht="18.75">
      <c r="A63" s="49" t="s">
        <v>35</v>
      </c>
      <c r="B63" s="34" t="s">
        <v>2</v>
      </c>
      <c r="C63" s="85">
        <v>181256.5</v>
      </c>
      <c r="D63" s="86">
        <v>180861.1</v>
      </c>
      <c r="E63" s="53">
        <f t="shared" si="22"/>
        <v>-395.39999999999418</v>
      </c>
      <c r="F63" s="57">
        <v>-395.4</v>
      </c>
      <c r="G63" s="57"/>
      <c r="H63" s="57"/>
      <c r="I63" s="53">
        <f>SUM(F63:H63)</f>
        <v>-395.4</v>
      </c>
      <c r="J63" s="7">
        <f t="shared" si="15"/>
        <v>-5.7980287238024175E-12</v>
      </c>
    </row>
    <row r="64" spans="1:10" ht="36" customHeight="1">
      <c r="A64" s="49" t="s">
        <v>5</v>
      </c>
      <c r="B64" s="34" t="s">
        <v>38</v>
      </c>
      <c r="C64" s="85">
        <v>16599.099999999999</v>
      </c>
      <c r="D64" s="86">
        <v>16599.099999999999</v>
      </c>
      <c r="E64" s="53">
        <f t="shared" si="22"/>
        <v>0</v>
      </c>
      <c r="F64" s="57"/>
      <c r="G64" s="57"/>
      <c r="H64" s="57"/>
      <c r="I64" s="53">
        <f>SUM(G64:H64)</f>
        <v>0</v>
      </c>
      <c r="J64" s="7">
        <f t="shared" si="15"/>
        <v>0</v>
      </c>
    </row>
    <row r="65" spans="1:10" ht="21" customHeight="1">
      <c r="A65" s="49" t="s">
        <v>28</v>
      </c>
      <c r="B65" s="34" t="s">
        <v>29</v>
      </c>
      <c r="C65" s="85">
        <v>58078.8</v>
      </c>
      <c r="D65" s="86">
        <v>58078.8</v>
      </c>
      <c r="E65" s="53">
        <f t="shared" si="22"/>
        <v>0</v>
      </c>
      <c r="F65" s="57"/>
      <c r="G65" s="57"/>
      <c r="H65" s="57"/>
      <c r="I65" s="53">
        <f>SUM(G65:H65)</f>
        <v>0</v>
      </c>
      <c r="J65" s="7">
        <f t="shared" si="15"/>
        <v>0</v>
      </c>
    </row>
    <row r="66" spans="1:10" ht="18.75">
      <c r="A66" s="49" t="s">
        <v>54</v>
      </c>
      <c r="B66" s="34" t="s">
        <v>59</v>
      </c>
      <c r="C66" s="57">
        <v>14108.1</v>
      </c>
      <c r="D66" s="87">
        <v>13925</v>
      </c>
      <c r="E66" s="53">
        <f t="shared" si="22"/>
        <v>-183.10000000000036</v>
      </c>
      <c r="F66" s="57"/>
      <c r="G66" s="57">
        <v>-183.1</v>
      </c>
      <c r="H66" s="57"/>
      <c r="I66" s="53">
        <f>SUM(G66:H66)</f>
        <v>-183.1</v>
      </c>
      <c r="J66" s="7">
        <f t="shared" si="15"/>
        <v>3.694822225952521E-13</v>
      </c>
    </row>
    <row r="67" spans="1:10" ht="101.25" customHeight="1">
      <c r="A67" s="47"/>
      <c r="B67" s="31" t="s">
        <v>94</v>
      </c>
      <c r="C67" s="53">
        <f>SUM(C68:C73)</f>
        <v>1386886.8</v>
      </c>
      <c r="D67" s="53">
        <f t="shared" ref="D67:I67" si="23">SUM(D68:D73)</f>
        <v>1386886.8</v>
      </c>
      <c r="E67" s="53">
        <f t="shared" si="22"/>
        <v>0</v>
      </c>
      <c r="F67" s="53">
        <f>SUM(F68:F73)</f>
        <v>0</v>
      </c>
      <c r="G67" s="53">
        <f>SUM(G68:G73)</f>
        <v>0</v>
      </c>
      <c r="H67" s="53">
        <f t="shared" si="23"/>
        <v>0</v>
      </c>
      <c r="I67" s="53">
        <f t="shared" si="23"/>
        <v>0</v>
      </c>
      <c r="J67" s="7">
        <f t="shared" si="15"/>
        <v>0</v>
      </c>
    </row>
    <row r="68" spans="1:10" s="27" customFormat="1" ht="20.25" customHeight="1">
      <c r="A68" s="48" t="s">
        <v>74</v>
      </c>
      <c r="B68" s="35" t="s">
        <v>23</v>
      </c>
      <c r="C68" s="88">
        <v>127799.3</v>
      </c>
      <c r="D68" s="89">
        <v>127799.3</v>
      </c>
      <c r="E68" s="53">
        <f t="shared" si="22"/>
        <v>0</v>
      </c>
      <c r="F68" s="70"/>
      <c r="G68" s="70"/>
      <c r="H68" s="70"/>
      <c r="I68" s="53">
        <f>SUM(G68:H68)</f>
        <v>0</v>
      </c>
      <c r="J68" s="7">
        <f t="shared" si="15"/>
        <v>0</v>
      </c>
    </row>
    <row r="69" spans="1:10" s="27" customFormat="1" ht="20.25" customHeight="1">
      <c r="A69" s="49" t="s">
        <v>107</v>
      </c>
      <c r="B69" s="34" t="s">
        <v>108</v>
      </c>
      <c r="C69" s="88">
        <v>4843.8</v>
      </c>
      <c r="D69" s="89">
        <v>4843.8</v>
      </c>
      <c r="E69" s="53">
        <f t="shared" si="22"/>
        <v>0</v>
      </c>
      <c r="F69" s="70"/>
      <c r="G69" s="70"/>
      <c r="H69" s="70"/>
      <c r="I69" s="53"/>
      <c r="J69" s="7"/>
    </row>
    <row r="70" spans="1:10" ht="18.75">
      <c r="A70" s="49" t="s">
        <v>24</v>
      </c>
      <c r="B70" s="34" t="s">
        <v>25</v>
      </c>
      <c r="C70" s="88">
        <v>120483.6</v>
      </c>
      <c r="D70" s="89">
        <v>120483.6</v>
      </c>
      <c r="E70" s="53">
        <f t="shared" si="22"/>
        <v>0</v>
      </c>
      <c r="F70" s="57"/>
      <c r="G70" s="57"/>
      <c r="H70" s="57"/>
      <c r="I70" s="53">
        <f>SUM(G70:H70)</f>
        <v>0</v>
      </c>
      <c r="J70" s="7">
        <f t="shared" ref="J70:J86" si="24">I70-E70</f>
        <v>0</v>
      </c>
    </row>
    <row r="71" spans="1:10" ht="21" customHeight="1">
      <c r="A71" s="49" t="s">
        <v>95</v>
      </c>
      <c r="B71" s="34" t="s">
        <v>96</v>
      </c>
      <c r="C71" s="88">
        <v>860445.4</v>
      </c>
      <c r="D71" s="89">
        <v>860445.4</v>
      </c>
      <c r="E71" s="53">
        <f t="shared" si="22"/>
        <v>0</v>
      </c>
      <c r="F71" s="57"/>
      <c r="G71" s="57"/>
      <c r="H71" s="57"/>
      <c r="I71" s="53">
        <f>SUM(G71:H71)</f>
        <v>0</v>
      </c>
      <c r="J71" s="7">
        <f t="shared" si="24"/>
        <v>0</v>
      </c>
    </row>
    <row r="72" spans="1:10" ht="18.75">
      <c r="A72" s="49" t="s">
        <v>50</v>
      </c>
      <c r="B72" s="34" t="s">
        <v>51</v>
      </c>
      <c r="C72" s="90">
        <v>251361.2</v>
      </c>
      <c r="D72" s="91">
        <v>251361.2</v>
      </c>
      <c r="E72" s="53">
        <f t="shared" si="22"/>
        <v>0</v>
      </c>
      <c r="F72" s="57"/>
      <c r="G72" s="57"/>
      <c r="H72" s="57"/>
      <c r="I72" s="53">
        <f>SUM(G72:H72)</f>
        <v>0</v>
      </c>
      <c r="J72" s="7">
        <f t="shared" si="24"/>
        <v>0</v>
      </c>
    </row>
    <row r="73" spans="1:10" ht="37.5">
      <c r="A73" s="49" t="s">
        <v>53</v>
      </c>
      <c r="B73" s="34" t="s">
        <v>27</v>
      </c>
      <c r="C73" s="90">
        <v>21953.5</v>
      </c>
      <c r="D73" s="91">
        <v>21953.5</v>
      </c>
      <c r="E73" s="53">
        <f t="shared" si="22"/>
        <v>0</v>
      </c>
      <c r="F73" s="57"/>
      <c r="G73" s="57"/>
      <c r="H73" s="57"/>
      <c r="I73" s="53">
        <f>SUM(G73:H73)</f>
        <v>0</v>
      </c>
      <c r="J73" s="7">
        <f t="shared" si="24"/>
        <v>0</v>
      </c>
    </row>
    <row r="74" spans="1:10" s="3" customFormat="1" ht="114" customHeight="1">
      <c r="A74" s="47"/>
      <c r="B74" s="39" t="s">
        <v>72</v>
      </c>
      <c r="C74" s="53">
        <f>SUM(C75:C78)</f>
        <v>67958.899999999994</v>
      </c>
      <c r="D74" s="53">
        <f t="shared" ref="D74:I74" si="25">SUM(D75:D78)</f>
        <v>67958.899999999994</v>
      </c>
      <c r="E74" s="53">
        <f t="shared" si="22"/>
        <v>0</v>
      </c>
      <c r="F74" s="53">
        <f>SUM(F75:F78)</f>
        <v>0</v>
      </c>
      <c r="G74" s="53">
        <f t="shared" si="25"/>
        <v>0</v>
      </c>
      <c r="H74" s="53">
        <f t="shared" si="25"/>
        <v>0</v>
      </c>
      <c r="I74" s="53">
        <f t="shared" si="25"/>
        <v>0</v>
      </c>
      <c r="J74" s="7">
        <f t="shared" si="24"/>
        <v>0</v>
      </c>
    </row>
    <row r="75" spans="1:10" s="27" customFormat="1" ht="20.25" hidden="1" customHeight="1">
      <c r="A75" s="48" t="s">
        <v>74</v>
      </c>
      <c r="B75" s="35" t="s">
        <v>23</v>
      </c>
      <c r="C75" s="92"/>
      <c r="D75" s="93"/>
      <c r="E75" s="53">
        <f t="shared" si="22"/>
        <v>0</v>
      </c>
      <c r="F75" s="53"/>
      <c r="G75" s="70"/>
      <c r="H75" s="70"/>
      <c r="I75" s="53">
        <f>SUM(G75:H75)</f>
        <v>0</v>
      </c>
      <c r="J75" s="7">
        <f t="shared" si="24"/>
        <v>0</v>
      </c>
    </row>
    <row r="76" spans="1:10" s="27" customFormat="1" ht="20.25" customHeight="1">
      <c r="A76" s="48" t="s">
        <v>48</v>
      </c>
      <c r="B76" s="34" t="s">
        <v>45</v>
      </c>
      <c r="C76" s="92">
        <v>60</v>
      </c>
      <c r="D76" s="93">
        <v>60</v>
      </c>
      <c r="E76" s="53">
        <f t="shared" si="22"/>
        <v>0</v>
      </c>
      <c r="F76" s="70"/>
      <c r="G76" s="70"/>
      <c r="H76" s="70"/>
      <c r="I76" s="53"/>
      <c r="J76" s="7">
        <f t="shared" si="24"/>
        <v>0</v>
      </c>
    </row>
    <row r="77" spans="1:10" s="3" customFormat="1" ht="75">
      <c r="A77" s="49" t="s">
        <v>33</v>
      </c>
      <c r="B77" s="40" t="s">
        <v>56</v>
      </c>
      <c r="C77" s="92">
        <v>65163</v>
      </c>
      <c r="D77" s="93">
        <v>65163</v>
      </c>
      <c r="E77" s="53">
        <f t="shared" si="22"/>
        <v>0</v>
      </c>
      <c r="F77" s="57"/>
      <c r="G77" s="57"/>
      <c r="H77" s="57"/>
      <c r="I77" s="53">
        <f t="shared" ref="I77:I85" si="26">SUM(G77:H77)</f>
        <v>0</v>
      </c>
      <c r="J77" s="7">
        <f t="shared" si="24"/>
        <v>0</v>
      </c>
    </row>
    <row r="78" spans="1:10" s="3" customFormat="1" ht="56.25">
      <c r="A78" s="49" t="s">
        <v>60</v>
      </c>
      <c r="B78" s="40" t="s">
        <v>61</v>
      </c>
      <c r="C78" s="92">
        <v>2735.9</v>
      </c>
      <c r="D78" s="93">
        <v>2735.9</v>
      </c>
      <c r="E78" s="53">
        <f t="shared" si="22"/>
        <v>0</v>
      </c>
      <c r="F78" s="57"/>
      <c r="G78" s="57"/>
      <c r="H78" s="57"/>
      <c r="I78" s="53">
        <f t="shared" si="26"/>
        <v>0</v>
      </c>
      <c r="J78" s="7">
        <f t="shared" si="24"/>
        <v>0</v>
      </c>
    </row>
    <row r="79" spans="1:10" ht="58.5" customHeight="1">
      <c r="A79" s="47"/>
      <c r="B79" s="31" t="s">
        <v>58</v>
      </c>
      <c r="C79" s="53">
        <f>SUM(C80:C85)</f>
        <v>5886856.3000000007</v>
      </c>
      <c r="D79" s="53">
        <f t="shared" ref="D79" si="27">SUM(D80:D85)</f>
        <v>5887662.2999999998</v>
      </c>
      <c r="E79" s="53">
        <f>(D79-C79)</f>
        <v>805.99999999906868</v>
      </c>
      <c r="F79" s="53">
        <f>SUM(F80:F85)</f>
        <v>0</v>
      </c>
      <c r="G79" s="53">
        <f>SUM(G80:G85)</f>
        <v>-1876.9999999999998</v>
      </c>
      <c r="H79" s="53">
        <f>SUM(H80:H85)</f>
        <v>2683</v>
      </c>
      <c r="I79" s="53">
        <f t="shared" si="26"/>
        <v>806.00000000000023</v>
      </c>
      <c r="J79" s="7">
        <f t="shared" si="24"/>
        <v>9.3154994829092175E-10</v>
      </c>
    </row>
    <row r="80" spans="1:10" ht="18.75">
      <c r="A80" s="49"/>
      <c r="B80" s="34" t="s">
        <v>15</v>
      </c>
      <c r="C80" s="94">
        <v>1986470.1</v>
      </c>
      <c r="D80" s="95">
        <v>1985760.5</v>
      </c>
      <c r="E80" s="53">
        <f t="shared" si="22"/>
        <v>-709.60000000009313</v>
      </c>
      <c r="F80" s="96"/>
      <c r="G80" s="96">
        <v>-709.6</v>
      </c>
      <c r="H80" s="96"/>
      <c r="I80" s="53">
        <f t="shared" si="26"/>
        <v>-709.6</v>
      </c>
      <c r="J80" s="7">
        <f t="shared" si="24"/>
        <v>9.3109520094003528E-11</v>
      </c>
    </row>
    <row r="81" spans="1:11" ht="18.75">
      <c r="A81" s="49"/>
      <c r="B81" s="34" t="s">
        <v>14</v>
      </c>
      <c r="C81" s="97">
        <v>1256284.6000000001</v>
      </c>
      <c r="D81" s="98">
        <v>1256566.7</v>
      </c>
      <c r="E81" s="53">
        <f t="shared" si="22"/>
        <v>282.0999999998603</v>
      </c>
      <c r="F81" s="96"/>
      <c r="G81" s="96">
        <v>-393.5</v>
      </c>
      <c r="H81" s="96">
        <v>675.6</v>
      </c>
      <c r="I81" s="53">
        <f t="shared" si="26"/>
        <v>282.10000000000002</v>
      </c>
      <c r="J81" s="7">
        <f t="shared" si="24"/>
        <v>1.397211235598661E-10</v>
      </c>
    </row>
    <row r="82" spans="1:11" ht="18.75">
      <c r="A82" s="49"/>
      <c r="B82" s="34" t="s">
        <v>13</v>
      </c>
      <c r="C82" s="99">
        <v>702120.6</v>
      </c>
      <c r="D82" s="100">
        <v>703939.2</v>
      </c>
      <c r="E82" s="53">
        <f t="shared" si="22"/>
        <v>1818.5999999999767</v>
      </c>
      <c r="F82" s="96"/>
      <c r="G82" s="96">
        <v>-188.8</v>
      </c>
      <c r="H82" s="96">
        <v>2007.4</v>
      </c>
      <c r="I82" s="53">
        <f t="shared" si="26"/>
        <v>1818.6000000000001</v>
      </c>
      <c r="J82" s="7">
        <f t="shared" si="24"/>
        <v>2.3419488570652902E-11</v>
      </c>
    </row>
    <row r="83" spans="1:11" ht="18.75">
      <c r="A83" s="49"/>
      <c r="B83" s="34" t="s">
        <v>12</v>
      </c>
      <c r="C83" s="101">
        <v>409920.3</v>
      </c>
      <c r="D83" s="102">
        <v>409799.5</v>
      </c>
      <c r="E83" s="53">
        <f t="shared" si="22"/>
        <v>-120.79999999998836</v>
      </c>
      <c r="F83" s="96"/>
      <c r="G83" s="96">
        <v>-120.8</v>
      </c>
      <c r="H83" s="96"/>
      <c r="I83" s="53">
        <f t="shared" si="26"/>
        <v>-120.8</v>
      </c>
      <c r="J83" s="7">
        <f t="shared" si="24"/>
        <v>-1.1638690011750441E-11</v>
      </c>
    </row>
    <row r="84" spans="1:11" ht="18.75">
      <c r="A84" s="49"/>
      <c r="B84" s="34" t="s">
        <v>11</v>
      </c>
      <c r="C84" s="103">
        <v>743474.8</v>
      </c>
      <c r="D84" s="104">
        <v>743247.8</v>
      </c>
      <c r="E84" s="53">
        <f t="shared" si="22"/>
        <v>-227</v>
      </c>
      <c r="F84" s="96"/>
      <c r="G84" s="96">
        <v>-227</v>
      </c>
      <c r="H84" s="96"/>
      <c r="I84" s="53">
        <f t="shared" si="26"/>
        <v>-227</v>
      </c>
      <c r="J84" s="7">
        <f t="shared" si="24"/>
        <v>0</v>
      </c>
    </row>
    <row r="85" spans="1:11" ht="18.75">
      <c r="A85" s="49"/>
      <c r="B85" s="34" t="s">
        <v>10</v>
      </c>
      <c r="C85" s="105">
        <v>788585.9</v>
      </c>
      <c r="D85" s="106">
        <v>788348.6</v>
      </c>
      <c r="E85" s="53">
        <f t="shared" si="22"/>
        <v>-237.30000000004657</v>
      </c>
      <c r="F85" s="96"/>
      <c r="G85" s="96">
        <v>-237.3</v>
      </c>
      <c r="H85" s="96"/>
      <c r="I85" s="53">
        <f t="shared" si="26"/>
        <v>-237.3</v>
      </c>
      <c r="J85" s="7">
        <f t="shared" si="24"/>
        <v>4.6554760047001764E-11</v>
      </c>
    </row>
    <row r="86" spans="1:11" s="12" customFormat="1" ht="18.75">
      <c r="A86" s="52"/>
      <c r="B86" s="46" t="s">
        <v>3</v>
      </c>
      <c r="C86" s="53">
        <f>C5+C11+C13+C17+C22+C26+C31+C35+C41+C47+C53+C59+C61+C67+C74+C79+C19</f>
        <v>12909199.500000002</v>
      </c>
      <c r="D86" s="53">
        <f t="shared" ref="D86:I86" si="28">D5+D11+D13+D17+D22+D26+D31+D35+D41+D47+D53+D59+D61+D67+D74+D79+D19</f>
        <v>12908061.199999999</v>
      </c>
      <c r="E86" s="53">
        <f>E5+E11+E13+E17+E22+E26+E31+E35+E41+E47+E53+E59+E61+E67+E74+E79+E19</f>
        <v>-1138.3000000009197</v>
      </c>
      <c r="F86" s="53">
        <f>F5+F11+F13+F17+F22+F26+F31+F35+F41+F47+F53+F59+F61+F67+F74+F79+F19</f>
        <v>0</v>
      </c>
      <c r="G86" s="53">
        <f>G5+G11+G13+G17+G22+G26+G31+G35+G41+G47+G53+G59+G61+G67+G74+G79+G19</f>
        <v>-1138.2999999999997</v>
      </c>
      <c r="H86" s="53">
        <f t="shared" si="28"/>
        <v>0</v>
      </c>
      <c r="I86" s="53">
        <f t="shared" si="28"/>
        <v>-1138.2999999999997</v>
      </c>
      <c r="J86" s="7">
        <f t="shared" si="24"/>
        <v>9.1995389084331691E-10</v>
      </c>
      <c r="K86" s="12">
        <f>C86-J86</f>
        <v>12909199.500000002</v>
      </c>
    </row>
    <row r="87" spans="1:11" s="26" customFormat="1" ht="18.75">
      <c r="A87" s="23"/>
      <c r="B87" s="24"/>
      <c r="C87" s="25"/>
      <c r="D87" s="25"/>
      <c r="E87" s="25"/>
      <c r="F87" s="25"/>
      <c r="G87" s="25"/>
      <c r="H87" s="25"/>
      <c r="I87" s="25"/>
      <c r="J87" s="41"/>
    </row>
    <row r="88" spans="1:11" ht="52.5" customHeight="1">
      <c r="A88" s="5"/>
      <c r="B88" s="4" t="s">
        <v>101</v>
      </c>
      <c r="C88" s="19"/>
      <c r="D88" s="19"/>
      <c r="E88" s="19"/>
      <c r="F88" s="19"/>
      <c r="G88" s="20"/>
    </row>
    <row r="89" spans="1:11" ht="18.75">
      <c r="A89" s="5"/>
      <c r="B89" s="5" t="s">
        <v>103</v>
      </c>
      <c r="C89" s="19"/>
      <c r="D89" s="19"/>
      <c r="E89" s="19"/>
      <c r="F89" s="19"/>
      <c r="H89" s="19" t="s">
        <v>102</v>
      </c>
    </row>
  </sheetData>
  <autoFilter ref="A4:M89">
    <filterColumn colId="5"/>
  </autoFilter>
  <phoneticPr fontId="0" type="noConversion"/>
  <printOptions horizontalCentered="1"/>
  <pageMargins left="0.39370078740157483" right="0.39370078740157483" top="0.47244094488188981" bottom="0.39370078740157483" header="0.31496062992125984" footer="0.19685039370078741"/>
  <pageSetup paperSize="9" scale="77" fitToHeight="7" orientation="landscape" blackAndWhite="1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</vt:lpstr>
      <vt:lpstr>Таблица!Заголовки_для_печати</vt:lpstr>
      <vt:lpstr>Таблица!Область_печати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Kalaeva</dc:creator>
  <cp:lastModifiedBy>Grechkina</cp:lastModifiedBy>
  <cp:lastPrinted>2016-04-18T08:04:33Z</cp:lastPrinted>
  <dcterms:created xsi:type="dcterms:W3CDTF">2003-04-03T08:24:33Z</dcterms:created>
  <dcterms:modified xsi:type="dcterms:W3CDTF">2016-04-18T08:07:07Z</dcterms:modified>
</cp:coreProperties>
</file>